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ilaw\Documents\F2L\F2L 2025\Inscriptions\"/>
    </mc:Choice>
  </mc:AlternateContent>
  <xr:revisionPtr revIDLastSave="0" documentId="13_ncr:1_{4EE67337-A657-4A47-80F7-817130770D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ersion Finale 2025" sheetId="10" r:id="rId1"/>
    <sheet name="Version Finale 2023" sheetId="3" state="hidden" r:id="rId2"/>
    <sheet name="Planning2526" sheetId="11" r:id="rId3"/>
    <sheet name="Feuil1" sheetId="2" state="hidden" r:id="rId4"/>
  </sheets>
  <externalReferences>
    <externalReference r:id="rId5"/>
  </externalReferences>
  <definedNames>
    <definedName name="Liste_Ville">[1]Feuil1!$A$1:$A$6</definedName>
    <definedName name="_xlnm.Print_Area" localSheetId="1">'Version Finale 2023'!$A$1:$I$193</definedName>
    <definedName name="_xlnm.Print_Area" localSheetId="0">'Version Finale 2025'!$A$1:$I$199</definedName>
  </definedNames>
  <calcPr calcId="191029"/>
</workbook>
</file>

<file path=xl/calcChain.xml><?xml version="1.0" encoding="utf-8"?>
<calcChain xmlns="http://schemas.openxmlformats.org/spreadsheetml/2006/main">
  <c r="L57" i="11" l="1"/>
  <c r="L56" i="11"/>
  <c r="L54" i="11"/>
  <c r="L53" i="11"/>
  <c r="L52" i="11"/>
  <c r="L50" i="11"/>
  <c r="L49" i="11"/>
  <c r="L48" i="11"/>
  <c r="L46" i="11"/>
  <c r="L45" i="11"/>
  <c r="L44" i="11"/>
  <c r="L42" i="11"/>
  <c r="L41" i="11"/>
  <c r="L40" i="11"/>
  <c r="L38" i="11"/>
  <c r="L37" i="11"/>
  <c r="L36" i="11"/>
  <c r="L34" i="11"/>
  <c r="L33" i="11"/>
  <c r="L32" i="11"/>
  <c r="L30" i="11"/>
  <c r="L29" i="11"/>
  <c r="L28" i="11"/>
  <c r="L26" i="11"/>
  <c r="L25" i="11"/>
  <c r="L24" i="11"/>
  <c r="L22" i="11"/>
  <c r="L21" i="11"/>
  <c r="L20" i="11"/>
  <c r="L19" i="11"/>
  <c r="A19" i="11"/>
  <c r="A23" i="11" s="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L23" i="11" l="1"/>
  <c r="A27" i="11"/>
  <c r="A31" i="11" s="1"/>
  <c r="A35" i="11" s="1"/>
  <c r="L31" i="11" l="1"/>
  <c r="L27" i="11"/>
  <c r="L35" i="11"/>
  <c r="A39" i="11"/>
  <c r="A43" i="11" l="1"/>
  <c r="L39" i="11"/>
  <c r="L43" i="11" l="1"/>
  <c r="A47" i="11"/>
  <c r="A51" i="11" l="1"/>
  <c r="L47" i="11"/>
  <c r="A55" i="11" l="1"/>
  <c r="L55" i="11" s="1"/>
  <c r="L51" i="11"/>
  <c r="I36" i="10" l="1"/>
  <c r="F44" i="10"/>
  <c r="E44" i="10"/>
  <c r="G44" i="10"/>
  <c r="H44" i="10"/>
  <c r="I49" i="10" l="1"/>
  <c r="I45" i="10" l="1"/>
  <c r="I22" i="10"/>
  <c r="I23" i="10"/>
  <c r="I24" i="10"/>
  <c r="I34" i="10"/>
  <c r="I33" i="10"/>
  <c r="I16" i="10"/>
  <c r="H57" i="10"/>
  <c r="H56" i="10"/>
  <c r="H55" i="10"/>
  <c r="I42" i="10"/>
  <c r="I41" i="10"/>
  <c r="I40" i="10"/>
  <c r="I39" i="10"/>
  <c r="I38" i="10"/>
  <c r="I37" i="10"/>
  <c r="I32" i="10"/>
  <c r="I20" i="10"/>
  <c r="I19" i="10"/>
  <c r="I18" i="10"/>
  <c r="I17" i="10"/>
  <c r="I15" i="10"/>
  <c r="I14" i="10"/>
  <c r="I13" i="10"/>
  <c r="I44" i="10" l="1"/>
  <c r="I48" i="10" s="1"/>
  <c r="I50" i="10" s="1"/>
  <c r="I56" i="10" l="1"/>
  <c r="I55" i="10"/>
  <c r="I57" i="10" l="1"/>
  <c r="I28" i="3" l="1"/>
  <c r="H49" i="3"/>
  <c r="I20" i="3"/>
  <c r="I15" i="3"/>
  <c r="H51" i="3"/>
  <c r="H50" i="3"/>
  <c r="I13" i="3" l="1"/>
  <c r="I29" i="3"/>
  <c r="I39" i="3" l="1"/>
  <c r="H38" i="3" l="1"/>
  <c r="G38" i="3"/>
  <c r="F38" i="3"/>
  <c r="E38" i="3"/>
  <c r="I36" i="3"/>
  <c r="I35" i="3"/>
  <c r="I34" i="3"/>
  <c r="I33" i="3"/>
  <c r="I32" i="3"/>
  <c r="I31" i="3"/>
  <c r="I27" i="3"/>
  <c r="I25" i="3"/>
  <c r="I24" i="3"/>
  <c r="I23" i="3"/>
  <c r="I21" i="3"/>
  <c r="I19" i="3"/>
  <c r="I18" i="3"/>
  <c r="I17" i="3"/>
  <c r="I16" i="3"/>
  <c r="I14" i="3"/>
  <c r="I38" i="3" l="1"/>
  <c r="I42" i="3" l="1"/>
  <c r="I44" i="3" s="1"/>
  <c r="I50" i="3" s="1"/>
  <c r="I49" i="3" l="1"/>
  <c r="I51" i="3" s="1"/>
</calcChain>
</file>

<file path=xl/sharedStrings.xml><?xml version="1.0" encoding="utf-8"?>
<sst xmlns="http://schemas.openxmlformats.org/spreadsheetml/2006/main" count="331" uniqueCount="190">
  <si>
    <t>Rue :</t>
  </si>
  <si>
    <t xml:space="preserve">Tél.: </t>
  </si>
  <si>
    <t>Ville :</t>
  </si>
  <si>
    <t xml:space="preserve">Durée </t>
  </si>
  <si>
    <t>45mn</t>
  </si>
  <si>
    <t>1h</t>
  </si>
  <si>
    <t>1h15</t>
  </si>
  <si>
    <t>1h30</t>
  </si>
  <si>
    <t>Stretching: étirements,  relaxation</t>
  </si>
  <si>
    <t>Les 2 cours</t>
  </si>
  <si>
    <t xml:space="preserve"> 2h</t>
  </si>
  <si>
    <t>Piano</t>
  </si>
  <si>
    <t>20 mn</t>
  </si>
  <si>
    <t>30 mn</t>
  </si>
  <si>
    <t>Guitare , Basse</t>
  </si>
  <si>
    <t>Quotients familiaux &lt; 8000€  : nous consulter pour les tarifs</t>
  </si>
  <si>
    <t>Je reconnais avoir lu et accepté le règlement intérieur de l'association</t>
  </si>
  <si>
    <t>Date et Signature</t>
  </si>
  <si>
    <t>LEVIS-SAINT-NOM</t>
  </si>
  <si>
    <t>LES ESSARTS-LE-ROI</t>
  </si>
  <si>
    <t>LE MESNIL-SAINT-DENIS</t>
  </si>
  <si>
    <t>LE PERRAY</t>
  </si>
  <si>
    <t xml:space="preserve"> à être transporté(s) à l'hôpital le plus proche</t>
  </si>
  <si>
    <t>J'accepte la conservation et le traitement de mes données personnelles aux fins précisées ci-dessous.</t>
  </si>
  <si>
    <t>Chq 2 enc</t>
  </si>
  <si>
    <t>Chq 3 enc</t>
  </si>
  <si>
    <r>
      <t xml:space="preserve">Ces cours ont lieu </t>
    </r>
    <r>
      <rPr>
        <b/>
        <sz val="10"/>
        <color theme="1"/>
        <rFont val="Arial Narrow"/>
        <family val="2"/>
      </rPr>
      <t>sous réserve d'un nombre suffisant d'élèves</t>
    </r>
    <r>
      <rPr>
        <sz val="10"/>
        <color theme="1"/>
        <rFont val="Arial Narrow"/>
        <family val="2"/>
      </rPr>
      <t xml:space="preserve">.                               </t>
    </r>
  </si>
  <si>
    <t xml:space="preserve"> En cas d'urgence, j'autorise mon (mes) enfant (s)                                    </t>
  </si>
  <si>
    <r>
      <t>Gymnastique et /ou Stretching</t>
    </r>
    <r>
      <rPr>
        <i/>
        <sz val="10"/>
        <color rgb="FF000000"/>
        <rFont val="Arial Narrow"/>
        <family val="2"/>
      </rPr>
      <t xml:space="preserve"> (certificat d'aptitude physique </t>
    </r>
    <r>
      <rPr>
        <b/>
        <i/>
        <sz val="10"/>
        <color rgb="FF000000"/>
        <rFont val="Arial Narrow"/>
        <family val="2"/>
      </rPr>
      <t>obligatoire</t>
    </r>
    <r>
      <rPr>
        <i/>
        <sz val="10"/>
        <color rgb="FF000000"/>
        <rFont val="Arial Narrow"/>
        <family val="2"/>
      </rPr>
      <t>)</t>
    </r>
  </si>
  <si>
    <t>Prix</t>
  </si>
  <si>
    <r>
      <rPr>
        <sz val="10"/>
        <color rgb="FF000000"/>
        <rFont val="Arial Narrow"/>
        <family val="2"/>
      </rPr>
      <t>Gym</t>
    </r>
    <r>
      <rPr>
        <sz val="10"/>
        <color indexed="8"/>
        <rFont val="Arial Narrow"/>
        <family val="2"/>
      </rPr>
      <t xml:space="preserve"> : renf. musculaire, abdos, fessiers </t>
    </r>
  </si>
  <si>
    <t>Adhérent 1</t>
  </si>
  <si>
    <t>Adhérent 2</t>
  </si>
  <si>
    <t>Adhérent 3</t>
  </si>
  <si>
    <t>Adhérent 4</t>
  </si>
  <si>
    <t>Nom</t>
  </si>
  <si>
    <t>Prénom</t>
  </si>
  <si>
    <t>Activités</t>
  </si>
  <si>
    <t>Total</t>
  </si>
  <si>
    <r>
      <t xml:space="preserve">Ma 19h30-20h30 
</t>
    </r>
    <r>
      <rPr>
        <sz val="10"/>
        <color rgb="FF000000"/>
        <rFont val="Arial Narrow"/>
        <family val="2"/>
      </rPr>
      <t>Salle Girouard</t>
    </r>
  </si>
  <si>
    <r>
      <t xml:space="preserve">Je 19h-20h 
</t>
    </r>
    <r>
      <rPr>
        <sz val="10"/>
        <color rgb="FF000000"/>
        <rFont val="Arial Narrow"/>
        <family val="2"/>
      </rPr>
      <t>Salle polyvalente</t>
    </r>
  </si>
  <si>
    <t>Jours &amp; horaires</t>
  </si>
  <si>
    <t>BIC : AGRIFRPP882</t>
  </si>
  <si>
    <t>Adhésion + Chq 1 enc</t>
  </si>
  <si>
    <t>Paiement en 3 fois possible :</t>
  </si>
  <si>
    <t>IBAN : FR76 1820 6000 8965 0540 1462 112</t>
  </si>
  <si>
    <t>Référence à rappeler : Règlement Famille …...............................................</t>
  </si>
  <si>
    <t>f2llevis.wixsite.com</t>
  </si>
  <si>
    <t>Retrouvez-nous sur :</t>
  </si>
  <si>
    <t>Site web :</t>
  </si>
  <si>
    <t>Inscription avant le :</t>
  </si>
  <si>
    <r>
      <rPr>
        <sz val="10"/>
        <color rgb="FF000000"/>
        <rFont val="Arial Narrow"/>
        <family val="2"/>
      </rPr>
      <t>Réduction</t>
    </r>
    <r>
      <rPr>
        <sz val="10"/>
        <color indexed="8"/>
        <rFont val="Arial Narrow"/>
        <family val="2"/>
      </rPr>
      <t xml:space="preserve"> pré-inscription 10€ par adhérent</t>
    </r>
  </si>
  <si>
    <t xml:space="preserve"> -10% pour 3 activités</t>
  </si>
  <si>
    <t xml:space="preserve"> -15% pour 4 activités et +</t>
  </si>
  <si>
    <t xml:space="preserve">E-mail : </t>
  </si>
  <si>
    <t xml:space="preserve">Famille : </t>
  </si>
  <si>
    <t>Jazz Adultes</t>
  </si>
  <si>
    <r>
      <t xml:space="preserve">Musique </t>
    </r>
    <r>
      <rPr>
        <i/>
        <sz val="10"/>
        <color rgb="FF000000"/>
        <rFont val="Arial Narrow"/>
        <family val="2"/>
      </rPr>
      <t>(Possibilité d'organiser des ateliers - Se rapprocher du professeur)</t>
    </r>
  </si>
  <si>
    <r>
      <t xml:space="preserve">Danse Jazz </t>
    </r>
    <r>
      <rPr>
        <i/>
        <sz val="10"/>
        <color rgb="FF000000"/>
        <rFont val="Arial Narrow"/>
        <family val="2"/>
      </rPr>
      <t>(Possibilité d'ouvrir un 2nd cours dans la semaine - Se rapprocher du professeur)</t>
    </r>
  </si>
  <si>
    <t>Gym</t>
  </si>
  <si>
    <t>Lundi</t>
  </si>
  <si>
    <t>Mardi</t>
  </si>
  <si>
    <t>Mercredi</t>
  </si>
  <si>
    <t>Jeudi</t>
  </si>
  <si>
    <t>Vendredi</t>
  </si>
  <si>
    <t>Samedi</t>
  </si>
  <si>
    <t>Salle Girouard</t>
  </si>
  <si>
    <t>19h - 20h</t>
  </si>
  <si>
    <t>Guitare</t>
  </si>
  <si>
    <t>Créneaux</t>
  </si>
  <si>
    <t>définis après</t>
  </si>
  <si>
    <t>inscription</t>
  </si>
  <si>
    <t>15h - 21h</t>
  </si>
  <si>
    <t>Le(s) chèque(s) est(sont) à établir à l’ordre de « F2L ». Le dossier d'inscription (fiche + chèques) est à remettre en mairie ou à un membre du bureau.</t>
  </si>
  <si>
    <t xml:space="preserve">          Fiche d'inscription auprès de Fêtes Familles Loisirs</t>
  </si>
  <si>
    <t>Lu 20h30- 22h00</t>
  </si>
  <si>
    <t xml:space="preserve">Je-Ve 15h00-21h00  
Sa 9h00-14h00      </t>
  </si>
  <si>
    <r>
      <t>Réductions pluri-activités</t>
    </r>
    <r>
      <rPr>
        <i/>
        <sz val="10"/>
        <color rgb="FF0070C0"/>
        <rFont val="Arial Narrow"/>
        <family val="2"/>
      </rPr>
      <t xml:space="preserve"> </t>
    </r>
    <r>
      <rPr>
        <b/>
        <sz val="12"/>
        <color rgb="FF0070C0"/>
        <rFont val="Arial Narrow"/>
        <family val="2"/>
      </rPr>
      <t>&amp; pré-inscription</t>
    </r>
  </si>
  <si>
    <t>Le virement est à effectuer sur le compte (un seul versement) :</t>
  </si>
  <si>
    <t>J'autorise la diffusion de photos/vidéos de mon enfant ou moi-même pour promouvoir les activités de l'association</t>
  </si>
  <si>
    <t xml:space="preserve">Net à payer </t>
  </si>
  <si>
    <t>Enfant 6-8 ans</t>
  </si>
  <si>
    <t>Enfant 9-12 ans</t>
  </si>
  <si>
    <t xml:space="preserve">Ados 13+ </t>
  </si>
  <si>
    <r>
      <t xml:space="preserve">Dessin </t>
    </r>
    <r>
      <rPr>
        <i/>
        <sz val="10"/>
        <color rgb="FF000000"/>
        <rFont val="Arial Narrow"/>
        <family val="2"/>
      </rPr>
      <t>(matériels fournis)</t>
    </r>
    <r>
      <rPr>
        <b/>
        <i/>
        <sz val="12"/>
        <color rgb="FFFF0000"/>
        <rFont val="Arial Narrow"/>
        <family val="2"/>
      </rPr>
      <t xml:space="preserve"> *</t>
    </r>
    <r>
      <rPr>
        <i/>
        <sz val="10"/>
        <color rgb="FFFF0000"/>
        <rFont val="Arial Narrow"/>
        <family val="2"/>
      </rPr>
      <t>Cours 1 sem sur 2 : semaines paires pour les 6-8 et ados, impaires pour les 9-12</t>
    </r>
  </si>
  <si>
    <r>
      <t>1h30</t>
    </r>
    <r>
      <rPr>
        <sz val="10"/>
        <color rgb="FFFF0000"/>
        <rFont val="Arial Narrow"/>
        <family val="2"/>
      </rPr>
      <t>*</t>
    </r>
  </si>
  <si>
    <t>Total cours</t>
  </si>
  <si>
    <t>nombre de personnes inscrites :</t>
  </si>
  <si>
    <t xml:space="preserve">  Mairie 78320 LEVIS-ST-NOM  /  Tél :  06 12 51 16 49  /   f2l.levis@gmail.com</t>
  </si>
  <si>
    <t>Ve 18h30-20h00</t>
  </si>
  <si>
    <t>Lu 17h00-18h30</t>
  </si>
  <si>
    <t>Me 11h30 -12h15</t>
  </si>
  <si>
    <t>Lu 16h45 -17h45</t>
  </si>
  <si>
    <t>Lu 17h45 -19h</t>
  </si>
  <si>
    <t>Me 17h -18h30</t>
  </si>
  <si>
    <t>Me 14h -15h30</t>
  </si>
  <si>
    <t xml:space="preserve">Me 15h30-17h00 </t>
  </si>
  <si>
    <t>Lu 19h -20h30</t>
  </si>
  <si>
    <t>Me 13h -14h</t>
  </si>
  <si>
    <t>Eveil (4 -5 ans)</t>
  </si>
  <si>
    <t>Ado1 (11-12)</t>
  </si>
  <si>
    <t>Ado3 (15-18)</t>
  </si>
  <si>
    <t>Initiation 1 (6-7 ans)</t>
  </si>
  <si>
    <t>Initiation 2 (7-8 ans)</t>
  </si>
  <si>
    <t>Enfant 1 (8-9 ans)</t>
  </si>
  <si>
    <t>Enfant 2 (10-11 ans)</t>
  </si>
  <si>
    <t>Ado2 (13-14)</t>
  </si>
  <si>
    <t>1h00</t>
  </si>
  <si>
    <t>18h30 - 20h00</t>
  </si>
  <si>
    <t>20, 30 ou 40 min</t>
  </si>
  <si>
    <t>20, 30 ou 40min</t>
  </si>
  <si>
    <r>
      <t>Date de Naissance (</t>
    </r>
    <r>
      <rPr>
        <b/>
        <sz val="10"/>
        <color rgb="FFFF0000"/>
        <rFont val="Arial Narrow"/>
        <family val="2"/>
      </rPr>
      <t>oblig pour les enfants</t>
    </r>
    <r>
      <rPr>
        <b/>
        <sz val="10"/>
        <color indexed="8"/>
        <rFont val="Arial Narrow"/>
        <family val="2"/>
      </rPr>
      <t>)</t>
    </r>
  </si>
  <si>
    <r>
      <rPr>
        <sz val="10"/>
        <rFont val="Arial Narrow"/>
        <family val="2"/>
      </rPr>
      <t xml:space="preserve">Me </t>
    </r>
    <r>
      <rPr>
        <sz val="10"/>
        <color indexed="8"/>
        <rFont val="Arial Narrow"/>
        <family val="2"/>
      </rPr>
      <t xml:space="preserve">14h00-21h00  </t>
    </r>
    <r>
      <rPr>
        <sz val="9"/>
        <color rgb="FFFF0000"/>
        <rFont val="Arial Narrow"/>
        <family val="2"/>
      </rPr>
      <t>jour à confirmer avec Benoit à la rentrée</t>
    </r>
  </si>
  <si>
    <t>40 mn</t>
  </si>
  <si>
    <r>
      <t>Conditions de règlement : Virement (</t>
    </r>
    <r>
      <rPr>
        <b/>
        <sz val="10"/>
        <color rgb="FFFF0000"/>
        <rFont val="Arial Narrow"/>
        <family val="2"/>
      </rPr>
      <t>paiement comptant</t>
    </r>
    <r>
      <rPr>
        <sz val="10"/>
        <color theme="1"/>
        <rFont val="Arial Narrow"/>
        <family val="2"/>
      </rPr>
      <t>) ou Chèque(s)</t>
    </r>
  </si>
  <si>
    <r>
      <rPr>
        <sz val="12"/>
        <rFont val="Arial Narrow"/>
        <family val="2"/>
      </rPr>
      <t xml:space="preserve">Adhésion 15€ </t>
    </r>
    <r>
      <rPr>
        <b/>
        <sz val="12"/>
        <rFont val="Arial Narrow"/>
        <family val="2"/>
      </rPr>
      <t>par personne</t>
    </r>
  </si>
  <si>
    <t>Maely</t>
  </si>
  <si>
    <t>Cylia</t>
  </si>
  <si>
    <t>x</t>
  </si>
  <si>
    <t>Lucile</t>
  </si>
  <si>
    <t>Enfant 1 (CE1 CE2)</t>
  </si>
  <si>
    <t>Enfant 2 (CM1 CM2)</t>
  </si>
  <si>
    <t>Jeune Ado (6e)</t>
  </si>
  <si>
    <t>Adultes</t>
  </si>
  <si>
    <t>Ado1 (5e &amp; 4e)</t>
  </si>
  <si>
    <t>Ado2 (3e)</t>
  </si>
  <si>
    <t>Lu 19h15 -20h45</t>
  </si>
  <si>
    <t>Lu 20h45- 22h15</t>
  </si>
  <si>
    <t>Pilate</t>
  </si>
  <si>
    <t>9h - 13h30</t>
  </si>
  <si>
    <t xml:space="preserve">Je-Ve 15h00-21h00  
Sa 9h00-13h30      </t>
  </si>
  <si>
    <t>Ma 16h45-17h45</t>
  </si>
  <si>
    <t>Ma 17h45-19h00</t>
  </si>
  <si>
    <t>2 cours</t>
  </si>
  <si>
    <t xml:space="preserve">Musique </t>
  </si>
  <si>
    <t xml:space="preserve">Danse Jazz </t>
  </si>
  <si>
    <t>3 ou 4 cours</t>
  </si>
  <si>
    <t>1 cours</t>
  </si>
  <si>
    <t>3h-4h</t>
  </si>
  <si>
    <t>Ve 11h30-12h30</t>
  </si>
  <si>
    <r>
      <t xml:space="preserve">Je 19h-20h </t>
    </r>
    <r>
      <rPr>
        <sz val="10"/>
        <color rgb="FF000000"/>
        <rFont val="Arial Narrow"/>
        <family val="2"/>
      </rPr>
      <t xml:space="preserve"> </t>
    </r>
  </si>
  <si>
    <t>Ado3 (15+)</t>
  </si>
  <si>
    <t xml:space="preserve"> -10% à partir de 3 activités</t>
  </si>
  <si>
    <t>D1 (CP à CE2)</t>
  </si>
  <si>
    <t>16h45-17h45</t>
  </si>
  <si>
    <t>Enfant 2 (CM1-CM2)</t>
  </si>
  <si>
    <t>17h45-19h</t>
  </si>
  <si>
    <t>Enfant 1 (CE1-CE2)</t>
  </si>
  <si>
    <t>Ado1 (5è-4è)</t>
  </si>
  <si>
    <t>Ado2 (3è)</t>
  </si>
  <si>
    <t>Jeunes Ados (6è)</t>
  </si>
  <si>
    <t>Stretching</t>
  </si>
  <si>
    <t>11h30 - 12h30</t>
  </si>
  <si>
    <t>Toutes nos activités se déroulent dans le centre polyvalent sauf le cours de Gym du mardi et de Pilate du mercredi</t>
  </si>
  <si>
    <t>D2 (CM1 à la 6è)</t>
  </si>
  <si>
    <t xml:space="preserve">  Mairie 78320 LEVIS-ST-NOM  /  Tél :  06.12.51.16.49.  /  f2l.levis@gmail.com  /  f2llevis.wixsite.com</t>
  </si>
  <si>
    <t>Salle polyvalente</t>
  </si>
  <si>
    <r>
      <rPr>
        <sz val="10"/>
        <color rgb="FF000000"/>
        <rFont val="Arial Narrow"/>
        <family val="2"/>
      </rPr>
      <t>Gym</t>
    </r>
    <r>
      <rPr>
        <sz val="10"/>
        <color indexed="8"/>
        <rFont val="Arial Narrow"/>
        <family val="2"/>
      </rPr>
      <t xml:space="preserve"> : </t>
    </r>
    <r>
      <rPr>
        <sz val="9"/>
        <color rgb="FF000000"/>
        <rFont val="Arial Narrow"/>
        <family val="2"/>
      </rPr>
      <t xml:space="preserve">renf. musculaire, abdos, fessiers </t>
    </r>
  </si>
  <si>
    <r>
      <t xml:space="preserve">Stretching : </t>
    </r>
    <r>
      <rPr>
        <sz val="9"/>
        <color rgb="FF000000"/>
        <rFont val="Arial Narrow"/>
        <family val="2"/>
      </rPr>
      <t>étirements, relaxation</t>
    </r>
  </si>
  <si>
    <t xml:space="preserve">Je-Ve 15h00-21h00 </t>
  </si>
  <si>
    <t>Me 13h15 -14h</t>
  </si>
  <si>
    <t>Eveil (MS, GS &amp; CP)</t>
  </si>
  <si>
    <t>Lu 17h -18h</t>
  </si>
  <si>
    <t>Lu 18h -19h15</t>
  </si>
  <si>
    <t xml:space="preserve">Me 15h30-17h </t>
  </si>
  <si>
    <t>Je 17h15 - 18h</t>
  </si>
  <si>
    <t>45 mn</t>
  </si>
  <si>
    <r>
      <t xml:space="preserve">Dessin </t>
    </r>
    <r>
      <rPr>
        <i/>
        <sz val="10"/>
        <color rgb="FF000000"/>
        <rFont val="Arial Narrow"/>
        <family val="2"/>
      </rPr>
      <t>(matériel fourni)</t>
    </r>
    <r>
      <rPr>
        <b/>
        <i/>
        <sz val="12"/>
        <color rgb="FFFF0000"/>
        <rFont val="Arial Narrow"/>
        <family val="2"/>
      </rPr>
      <t xml:space="preserve"> </t>
    </r>
  </si>
  <si>
    <t>D2 (CE2 CM1 CM2)</t>
  </si>
  <si>
    <t xml:space="preserve">D3 (Ados &amp; Adultes) </t>
  </si>
  <si>
    <r>
      <t>Gymnastique / Stretching / Pilates</t>
    </r>
    <r>
      <rPr>
        <i/>
        <sz val="10"/>
        <color rgb="FF000000"/>
        <rFont val="Arial Narrow"/>
        <family val="2"/>
      </rPr>
      <t xml:space="preserve"> (certificat d'aptitude physique </t>
    </r>
    <r>
      <rPr>
        <b/>
        <i/>
        <sz val="10"/>
        <color rgb="FF000000"/>
        <rFont val="Arial Narrow"/>
        <family val="2"/>
      </rPr>
      <t>obligatoire</t>
    </r>
    <r>
      <rPr>
        <i/>
        <sz val="10"/>
        <color rgb="FF000000"/>
        <rFont val="Arial Narrow"/>
        <family val="2"/>
      </rPr>
      <t>)</t>
    </r>
  </si>
  <si>
    <t>Ma 19h-20h</t>
  </si>
  <si>
    <r>
      <t>Date de Naissance (</t>
    </r>
    <r>
      <rPr>
        <b/>
        <sz val="10"/>
        <color rgb="FFFF0000"/>
        <rFont val="Arial Narrow"/>
        <family val="2"/>
      </rPr>
      <t>obligatoire pour les enfants</t>
    </r>
    <r>
      <rPr>
        <b/>
        <sz val="10"/>
        <color indexed="8"/>
        <rFont val="Arial Narrow"/>
        <family val="2"/>
      </rPr>
      <t>)</t>
    </r>
  </si>
  <si>
    <t xml:space="preserve">Choix des cours : cocher le ou les horaire(s) du (des) cours choisi(s)								</t>
  </si>
  <si>
    <t xml:space="preserve">Me 19h45 - 20h45 </t>
  </si>
  <si>
    <t>Me 18h45-19h45</t>
  </si>
  <si>
    <t>Eveil musical</t>
  </si>
  <si>
    <t>17h15 - 18h</t>
  </si>
  <si>
    <t>Eveil  (MS-GS-CP)</t>
  </si>
  <si>
    <t>Me 13h15 - 14h</t>
  </si>
  <si>
    <t>Me 14h00 -15h30</t>
  </si>
  <si>
    <t>Me 15h30-17h00</t>
  </si>
  <si>
    <t>Me 17h00 -18h30</t>
  </si>
  <si>
    <t>Lu 18h - 19h15</t>
  </si>
  <si>
    <t>18h45 - 19h45</t>
  </si>
  <si>
    <t>19h45 - 20h45</t>
  </si>
  <si>
    <t>D3 (Ados 5è+ /adultes)</t>
  </si>
  <si>
    <t>Eveil Musical (MS, GS &amp; CP)</t>
  </si>
  <si>
    <t>D1 (GS, CP &amp;CE1)</t>
  </si>
  <si>
    <t>Pilates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</si>
</sst>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</numFmts>
  <fonts count="40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sz val="10"/>
      <color indexed="1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u/>
      <sz val="10"/>
      <color indexed="8"/>
      <name val="Arial Narrow"/>
      <family val="2"/>
    </font>
    <font>
      <sz val="9"/>
      <color theme="1"/>
      <name val="Arial Narrow"/>
      <family val="2"/>
    </font>
    <font>
      <i/>
      <sz val="10"/>
      <color indexed="8"/>
      <name val="Arial Narrow"/>
      <family val="2"/>
    </font>
    <font>
      <i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i/>
      <sz val="12"/>
      <color indexed="8"/>
      <name val="Arial Narrow"/>
      <family val="2"/>
    </font>
    <font>
      <b/>
      <sz val="12"/>
      <color rgb="FF0070C0"/>
      <name val="Arial Narrow"/>
      <family val="2"/>
    </font>
    <font>
      <i/>
      <sz val="10"/>
      <color rgb="FF0070C0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u/>
      <sz val="10"/>
      <color theme="10"/>
      <name val="Arial"/>
      <family val="2"/>
    </font>
    <font>
      <sz val="10"/>
      <color indexed="8"/>
      <name val="Wingdings 2"/>
      <family val="1"/>
      <charset val="2"/>
    </font>
    <font>
      <b/>
      <sz val="12"/>
      <name val="Arial Narrow"/>
      <family val="2"/>
    </font>
    <font>
      <sz val="12"/>
      <name val="Arial Narrow"/>
      <family val="2"/>
    </font>
    <font>
      <i/>
      <sz val="10"/>
      <color rgb="FFFF0000"/>
      <name val="Arial Narrow"/>
      <family val="2"/>
    </font>
    <font>
      <b/>
      <i/>
      <sz val="12"/>
      <color rgb="FFFF0000"/>
      <name val="Arial Narrow"/>
      <family val="2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0"/>
      <name val="Aptos Narrow"/>
      <family val="2"/>
    </font>
    <font>
      <sz val="10"/>
      <color indexed="8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b/>
      <sz val="12"/>
      <color theme="1"/>
      <name val="Aptos Narrow"/>
      <family val="2"/>
    </font>
    <font>
      <sz val="9"/>
      <color rgb="FF000000"/>
      <name val="Arial Narrow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 applyNumberFormat="0" applyFill="0" applyBorder="0" applyProtection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ill="0" applyBorder="0" applyProtection="0"/>
    <xf numFmtId="0" fontId="39" fillId="0" borderId="0"/>
  </cellStyleXfs>
  <cellXfs count="291">
    <xf numFmtId="0" fontId="0" fillId="0" borderId="0" xfId="0"/>
    <xf numFmtId="0" fontId="0" fillId="0" borderId="0" xfId="0" applyNumberFormat="1"/>
    <xf numFmtId="0" fontId="0" fillId="2" borderId="1" xfId="0" applyNumberFormat="1" applyFill="1" applyBorder="1"/>
    <xf numFmtId="49" fontId="0" fillId="2" borderId="1" xfId="0" applyNumberFormat="1" applyFill="1" applyBorder="1"/>
    <xf numFmtId="43" fontId="2" fillId="2" borderId="0" xfId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vertical="center" wrapText="1"/>
    </xf>
    <xf numFmtId="43" fontId="7" fillId="2" borderId="0" xfId="1" applyFont="1" applyFill="1" applyBorder="1" applyAlignment="1">
      <alignment horizontal="center" vertical="center"/>
    </xf>
    <xf numFmtId="43" fontId="7" fillId="2" borderId="0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12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vertical="center" wrapText="1"/>
    </xf>
    <xf numFmtId="0" fontId="2" fillId="2" borderId="0" xfId="0" applyNumberFormat="1" applyFont="1" applyFill="1" applyBorder="1" applyAlignment="1">
      <alignment vertical="center" wrapText="1"/>
    </xf>
    <xf numFmtId="0" fontId="5" fillId="2" borderId="0" xfId="0" applyNumberFormat="1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43" fontId="4" fillId="2" borderId="0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2" borderId="36" xfId="2" applyNumberFormat="1" applyFont="1" applyFill="1" applyBorder="1" applyAlignment="1">
      <alignment horizontal="center" vertical="center"/>
    </xf>
    <xf numFmtId="164" fontId="2" fillId="2" borderId="25" xfId="2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/>
    </xf>
    <xf numFmtId="164" fontId="2" fillId="2" borderId="13" xfId="2" applyNumberFormat="1" applyFont="1" applyFill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49" fontId="2" fillId="2" borderId="44" xfId="0" applyNumberFormat="1" applyFont="1" applyFill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49" fontId="2" fillId="2" borderId="45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/>
    </xf>
    <xf numFmtId="164" fontId="2" fillId="2" borderId="27" xfId="2" applyNumberFormat="1" applyFont="1" applyFill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41" xfId="0" applyNumberFormat="1" applyFont="1" applyFill="1" applyBorder="1" applyAlignment="1">
      <alignment horizontal="center" vertical="center" wrapText="1"/>
    </xf>
    <xf numFmtId="49" fontId="19" fillId="3" borderId="24" xfId="0" applyNumberFormat="1" applyFont="1" applyFill="1" applyBorder="1" applyAlignment="1">
      <alignment horizontal="left" vertical="center"/>
    </xf>
    <xf numFmtId="0" fontId="19" fillId="3" borderId="11" xfId="0" applyNumberFormat="1" applyFont="1" applyFill="1" applyBorder="1" applyAlignment="1">
      <alignment horizontal="center" vertical="center"/>
    </xf>
    <xf numFmtId="43" fontId="18" fillId="3" borderId="11" xfId="1" applyFont="1" applyFill="1" applyBorder="1" applyAlignment="1">
      <alignment horizontal="center" vertical="center"/>
    </xf>
    <xf numFmtId="43" fontId="18" fillId="3" borderId="41" xfId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43" fontId="18" fillId="0" borderId="0" xfId="1" applyFont="1" applyFill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164" fontId="2" fillId="2" borderId="2" xfId="2" applyNumberFormat="1" applyFont="1" applyFill="1" applyBorder="1" applyAlignment="1">
      <alignment horizontal="center" vertical="center"/>
    </xf>
    <xf numFmtId="49" fontId="2" fillId="2" borderId="44" xfId="0" applyNumberFormat="1" applyFont="1" applyFill="1" applyBorder="1" applyAlignment="1">
      <alignment horizontal="center" vertical="center" wrapText="1"/>
    </xf>
    <xf numFmtId="49" fontId="2" fillId="2" borderId="47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/>
    </xf>
    <xf numFmtId="0" fontId="2" fillId="2" borderId="48" xfId="0" applyNumberFormat="1" applyFont="1" applyFill="1" applyBorder="1" applyAlignment="1">
      <alignment horizontal="center" vertical="center"/>
    </xf>
    <xf numFmtId="164" fontId="2" fillId="2" borderId="6" xfId="2" applyNumberFormat="1" applyFont="1" applyFill="1" applyBorder="1" applyAlignment="1">
      <alignment horizontal="center" vertical="center"/>
    </xf>
    <xf numFmtId="164" fontId="2" fillId="2" borderId="19" xfId="2" applyNumberFormat="1" applyFont="1" applyFill="1" applyBorder="1" applyAlignment="1">
      <alignment horizontal="center" vertical="center"/>
    </xf>
    <xf numFmtId="164" fontId="2" fillId="2" borderId="14" xfId="2" applyNumberFormat="1" applyFont="1" applyFill="1" applyBorder="1" applyAlignment="1">
      <alignment horizontal="center" vertical="center"/>
    </xf>
    <xf numFmtId="164" fontId="2" fillId="2" borderId="16" xfId="2" applyNumberFormat="1" applyFont="1" applyFill="1" applyBorder="1" applyAlignment="1">
      <alignment horizontal="center" vertical="center"/>
    </xf>
    <xf numFmtId="164" fontId="2" fillId="2" borderId="20" xfId="2" applyNumberFormat="1" applyFont="1" applyFill="1" applyBorder="1" applyAlignment="1">
      <alignment horizontal="center" vertical="center"/>
    </xf>
    <xf numFmtId="0" fontId="2" fillId="2" borderId="29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left" vertical="center"/>
    </xf>
    <xf numFmtId="44" fontId="3" fillId="0" borderId="33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49" fontId="22" fillId="4" borderId="26" xfId="0" applyNumberFormat="1" applyFont="1" applyFill="1" applyBorder="1" applyAlignment="1">
      <alignment horizontal="left" vertical="center"/>
    </xf>
    <xf numFmtId="44" fontId="2" fillId="0" borderId="0" xfId="2" applyFont="1" applyAlignment="1">
      <alignment horizontal="center" vertical="center"/>
    </xf>
    <xf numFmtId="44" fontId="6" fillId="2" borderId="0" xfId="2" applyFont="1" applyFill="1" applyBorder="1" applyAlignment="1">
      <alignment vertical="center" wrapText="1"/>
    </xf>
    <xf numFmtId="0" fontId="10" fillId="2" borderId="12" xfId="0" applyNumberFormat="1" applyFont="1" applyFill="1" applyBorder="1" applyAlignment="1">
      <alignment horizontal="right" vertical="center"/>
    </xf>
    <xf numFmtId="0" fontId="10" fillId="2" borderId="52" xfId="0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/>
    </xf>
    <xf numFmtId="0" fontId="7" fillId="2" borderId="53" xfId="0" applyNumberFormat="1" applyFont="1" applyFill="1" applyBorder="1" applyAlignment="1">
      <alignment horizontal="left" vertical="center"/>
    </xf>
    <xf numFmtId="0" fontId="7" fillId="2" borderId="54" xfId="0" applyNumberFormat="1" applyFont="1" applyFill="1" applyBorder="1" applyAlignment="1">
      <alignment horizontal="left" vertical="center"/>
    </xf>
    <xf numFmtId="0" fontId="2" fillId="0" borderId="5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2" borderId="28" xfId="0" applyNumberFormat="1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44" fontId="6" fillId="0" borderId="56" xfId="2" applyFont="1" applyFill="1" applyBorder="1" applyAlignment="1">
      <alignment vertical="center"/>
    </xf>
    <xf numFmtId="44" fontId="6" fillId="0" borderId="57" xfId="2" applyFont="1" applyFill="1" applyBorder="1" applyAlignment="1">
      <alignment vertical="center"/>
    </xf>
    <xf numFmtId="0" fontId="2" fillId="0" borderId="36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49" fontId="20" fillId="5" borderId="34" xfId="0" applyNumberFormat="1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24" fillId="0" borderId="0" xfId="5"/>
    <xf numFmtId="0" fontId="24" fillId="0" borderId="0" xfId="5" quotePrefix="1"/>
    <xf numFmtId="0" fontId="3" fillId="0" borderId="0" xfId="0" applyFont="1" applyAlignment="1">
      <alignment horizontal="center" vertical="center"/>
    </xf>
    <xf numFmtId="0" fontId="25" fillId="0" borderId="0" xfId="0" quotePrefix="1" applyFont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14" fontId="2" fillId="6" borderId="30" xfId="0" applyNumberFormat="1" applyFont="1" applyFill="1" applyBorder="1" applyAlignment="1">
      <alignment horizontal="center" vertical="center"/>
    </xf>
    <xf numFmtId="14" fontId="2" fillId="6" borderId="31" xfId="0" applyNumberFormat="1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41" xfId="0" applyNumberFormat="1" applyFont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14" fontId="10" fillId="2" borderId="12" xfId="1" quotePrefix="1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47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58" xfId="0" applyFont="1" applyFill="1" applyBorder="1" applyAlignment="1">
      <alignment horizontal="center" vertical="center"/>
    </xf>
    <xf numFmtId="49" fontId="22" fillId="4" borderId="0" xfId="0" applyNumberFormat="1" applyFont="1" applyFill="1" applyBorder="1" applyAlignment="1">
      <alignment horizontal="left" vertical="center"/>
    </xf>
    <xf numFmtId="49" fontId="26" fillId="4" borderId="25" xfId="0" applyNumberFormat="1" applyFont="1" applyFill="1" applyBorder="1" applyAlignment="1">
      <alignment horizontal="left" vertical="center"/>
    </xf>
    <xf numFmtId="49" fontId="26" fillId="4" borderId="0" xfId="0" applyNumberFormat="1" applyFont="1" applyFill="1" applyBorder="1" applyAlignment="1">
      <alignment horizontal="left" vertical="center"/>
    </xf>
    <xf numFmtId="0" fontId="27" fillId="4" borderId="26" xfId="0" applyNumberFormat="1" applyFont="1" applyFill="1" applyBorder="1" applyAlignment="1">
      <alignment horizontal="right" vertical="center"/>
    </xf>
    <xf numFmtId="43" fontId="27" fillId="4" borderId="26" xfId="1" applyFont="1" applyFill="1" applyBorder="1" applyAlignment="1">
      <alignment horizontal="right" vertical="center"/>
    </xf>
    <xf numFmtId="0" fontId="27" fillId="4" borderId="0" xfId="0" applyNumberFormat="1" applyFont="1" applyFill="1" applyBorder="1" applyAlignment="1">
      <alignment horizontal="right" vertical="center"/>
    </xf>
    <xf numFmtId="43" fontId="27" fillId="4" borderId="0" xfId="1" applyFont="1" applyFill="1" applyBorder="1" applyAlignment="1">
      <alignment horizontal="right" vertical="center"/>
    </xf>
    <xf numFmtId="49" fontId="22" fillId="4" borderId="50" xfId="0" applyNumberFormat="1" applyFont="1" applyFill="1" applyBorder="1" applyAlignment="1">
      <alignment horizontal="left" vertical="center"/>
    </xf>
    <xf numFmtId="0" fontId="23" fillId="4" borderId="50" xfId="0" applyNumberFormat="1" applyFont="1" applyFill="1" applyBorder="1" applyAlignment="1">
      <alignment horizontal="right" vertical="center"/>
    </xf>
    <xf numFmtId="43" fontId="23" fillId="4" borderId="50" xfId="1" applyFont="1" applyFill="1" applyBorder="1" applyAlignment="1">
      <alignment horizontal="right" vertical="center"/>
    </xf>
    <xf numFmtId="0" fontId="26" fillId="4" borderId="2" xfId="2" applyNumberFormat="1" applyFont="1" applyFill="1" applyBorder="1" applyAlignment="1">
      <alignment vertical="center"/>
    </xf>
    <xf numFmtId="44" fontId="26" fillId="4" borderId="2" xfId="2" applyFont="1" applyFill="1" applyBorder="1" applyAlignment="1">
      <alignment vertical="center"/>
    </xf>
    <xf numFmtId="49" fontId="26" fillId="4" borderId="50" xfId="0" applyNumberFormat="1" applyFont="1" applyFill="1" applyBorder="1" applyAlignment="1">
      <alignment horizontal="left" vertical="center"/>
    </xf>
    <xf numFmtId="43" fontId="3" fillId="0" borderId="0" xfId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2" borderId="28" xfId="2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59" xfId="0" applyFont="1" applyFill="1" applyBorder="1" applyAlignment="1">
      <alignment horizontal="center" vertical="center"/>
    </xf>
    <xf numFmtId="164" fontId="3" fillId="0" borderId="60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164" fontId="3" fillId="0" borderId="61" xfId="0" applyNumberFormat="1" applyFont="1" applyBorder="1" applyAlignment="1">
      <alignment horizontal="center" vertical="center"/>
    </xf>
    <xf numFmtId="0" fontId="2" fillId="12" borderId="38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39" xfId="0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44" xfId="0" applyNumberFormat="1" applyFont="1" applyFill="1" applyBorder="1" applyAlignment="1">
      <alignment horizontal="center" vertical="center"/>
    </xf>
    <xf numFmtId="49" fontId="2" fillId="0" borderId="4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5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 wrapText="1"/>
    </xf>
    <xf numFmtId="164" fontId="2" fillId="0" borderId="25" xfId="2" applyNumberFormat="1" applyFont="1" applyFill="1" applyBorder="1" applyAlignment="1">
      <alignment horizontal="center" vertical="center"/>
    </xf>
    <xf numFmtId="164" fontId="2" fillId="0" borderId="27" xfId="2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164" fontId="8" fillId="0" borderId="25" xfId="2" applyNumberFormat="1" applyFont="1" applyFill="1" applyBorder="1" applyAlignment="1">
      <alignment horizontal="center" vertical="center"/>
    </xf>
    <xf numFmtId="20" fontId="33" fillId="0" borderId="0" xfId="6" applyNumberFormat="1" applyFont="1" applyBorder="1"/>
    <xf numFmtId="0" fontId="37" fillId="0" borderId="51" xfId="7" applyFont="1" applyBorder="1" applyAlignment="1">
      <alignment horizontal="center" wrapText="1"/>
    </xf>
    <xf numFmtId="0" fontId="37" fillId="0" borderId="33" xfId="7" applyFont="1" applyBorder="1" applyAlignment="1">
      <alignment horizontal="center" wrapText="1"/>
    </xf>
    <xf numFmtId="0" fontId="34" fillId="0" borderId="0" xfId="7" applyFont="1" applyBorder="1"/>
    <xf numFmtId="0" fontId="34" fillId="0" borderId="0" xfId="7" applyFont="1"/>
    <xf numFmtId="20" fontId="35" fillId="0" borderId="0" xfId="7" applyNumberFormat="1" applyFont="1" applyBorder="1" applyAlignment="1">
      <alignment horizontal="center" wrapText="1"/>
    </xf>
    <xf numFmtId="0" fontId="35" fillId="0" borderId="29" xfId="7" applyFont="1" applyBorder="1" applyAlignment="1">
      <alignment horizontal="center" vertical="center" wrapText="1"/>
    </xf>
    <xf numFmtId="0" fontId="35" fillId="0" borderId="34" xfId="7" applyFont="1" applyBorder="1" applyAlignment="1">
      <alignment horizontal="center" vertical="center" wrapText="1"/>
    </xf>
    <xf numFmtId="0" fontId="35" fillId="0" borderId="70" xfId="7" applyFont="1" applyBorder="1" applyAlignment="1">
      <alignment horizontal="center" vertical="center" wrapText="1"/>
    </xf>
    <xf numFmtId="0" fontId="35" fillId="0" borderId="4" xfId="7" applyFont="1" applyBorder="1" applyAlignment="1">
      <alignment horizontal="center" vertical="center" wrapText="1"/>
    </xf>
    <xf numFmtId="0" fontId="35" fillId="0" borderId="68" xfId="7" applyFont="1" applyBorder="1" applyAlignment="1">
      <alignment horizontal="center" vertical="center" wrapText="1"/>
    </xf>
    <xf numFmtId="0" fontId="35" fillId="0" borderId="69" xfId="7" applyFont="1" applyBorder="1" applyAlignment="1">
      <alignment horizontal="center" vertical="center" wrapText="1"/>
    </xf>
    <xf numFmtId="0" fontId="35" fillId="0" borderId="64" xfId="7" applyFont="1" applyBorder="1" applyAlignment="1">
      <alignment horizontal="center" vertical="center" wrapText="1"/>
    </xf>
    <xf numFmtId="0" fontId="35" fillId="0" borderId="12" xfId="7" applyFont="1" applyBorder="1" applyAlignment="1">
      <alignment horizontal="center" vertical="center" wrapText="1"/>
    </xf>
    <xf numFmtId="0" fontId="35" fillId="11" borderId="65" xfId="7" applyFont="1" applyFill="1" applyBorder="1" applyAlignment="1">
      <alignment horizontal="center" vertical="center" wrapText="1"/>
    </xf>
    <xf numFmtId="0" fontId="35" fillId="0" borderId="32" xfId="7" applyFont="1" applyBorder="1" applyAlignment="1">
      <alignment horizontal="center" vertical="center" wrapText="1"/>
    </xf>
    <xf numFmtId="0" fontId="35" fillId="0" borderId="35" xfId="7" applyFont="1" applyBorder="1" applyAlignment="1">
      <alignment horizontal="center" vertical="center" wrapText="1"/>
    </xf>
    <xf numFmtId="0" fontId="35" fillId="0" borderId="63" xfId="7" applyFont="1" applyBorder="1" applyAlignment="1">
      <alignment horizontal="center" vertical="center" wrapText="1"/>
    </xf>
    <xf numFmtId="0" fontId="35" fillId="0" borderId="0" xfId="7" applyFont="1" applyBorder="1" applyAlignment="1">
      <alignment horizontal="center" vertical="center" wrapText="1"/>
    </xf>
    <xf numFmtId="0" fontId="35" fillId="11" borderId="63" xfId="7" applyFont="1" applyFill="1" applyBorder="1" applyAlignment="1">
      <alignment horizontal="center" vertical="center" wrapText="1"/>
    </xf>
    <xf numFmtId="0" fontId="36" fillId="11" borderId="63" xfId="7" applyFont="1" applyFill="1" applyBorder="1" applyAlignment="1">
      <alignment horizontal="center" vertical="center" wrapText="1"/>
    </xf>
    <xf numFmtId="0" fontId="35" fillId="3" borderId="32" xfId="7" applyFont="1" applyFill="1" applyBorder="1" applyAlignment="1">
      <alignment horizontal="center" vertical="center" wrapText="1"/>
    </xf>
    <xf numFmtId="0" fontId="35" fillId="3" borderId="63" xfId="7" applyFont="1" applyFill="1" applyBorder="1" applyAlignment="1">
      <alignment horizontal="center" vertical="center" wrapText="1"/>
    </xf>
    <xf numFmtId="0" fontId="36" fillId="8" borderId="65" xfId="7" applyFont="1" applyFill="1" applyBorder="1" applyAlignment="1">
      <alignment horizontal="center" vertical="center" wrapText="1"/>
    </xf>
    <xf numFmtId="0" fontId="35" fillId="8" borderId="63" xfId="7" applyFont="1" applyFill="1" applyBorder="1" applyAlignment="1">
      <alignment horizontal="center" vertical="center" wrapText="1"/>
    </xf>
    <xf numFmtId="0" fontId="35" fillId="3" borderId="64" xfId="7" applyFont="1" applyFill="1" applyBorder="1" applyAlignment="1">
      <alignment horizontal="center" vertical="center" wrapText="1"/>
    </xf>
    <xf numFmtId="0" fontId="35" fillId="3" borderId="68" xfId="7" applyFont="1" applyFill="1" applyBorder="1" applyAlignment="1">
      <alignment horizontal="center" vertical="center" wrapText="1"/>
    </xf>
    <xf numFmtId="0" fontId="36" fillId="8" borderId="63" xfId="7" applyFont="1" applyFill="1" applyBorder="1" applyAlignment="1">
      <alignment horizontal="center" vertical="center" wrapText="1"/>
    </xf>
    <xf numFmtId="0" fontId="36" fillId="9" borderId="47" xfId="7" applyFont="1" applyFill="1" applyBorder="1" applyAlignment="1">
      <alignment horizontal="center" vertical="center" wrapText="1"/>
    </xf>
    <xf numFmtId="0" fontId="35" fillId="9" borderId="15" xfId="7" applyFont="1" applyFill="1" applyBorder="1" applyAlignment="1">
      <alignment horizontal="center" vertical="center" wrapText="1"/>
    </xf>
    <xf numFmtId="0" fontId="36" fillId="8" borderId="66" xfId="7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 wrapText="1"/>
    </xf>
    <xf numFmtId="0" fontId="35" fillId="3" borderId="0" xfId="7" applyFont="1" applyFill="1" applyBorder="1" applyAlignment="1">
      <alignment horizontal="center" vertical="center" wrapText="1"/>
    </xf>
    <xf numFmtId="0" fontId="35" fillId="9" borderId="38" xfId="7" applyFont="1" applyFill="1" applyBorder="1" applyAlignment="1">
      <alignment horizontal="center" vertical="center" wrapText="1"/>
    </xf>
    <xf numFmtId="0" fontId="35" fillId="3" borderId="69" xfId="7" applyFont="1" applyFill="1" applyBorder="1" applyAlignment="1">
      <alignment horizontal="center" vertical="center" wrapText="1"/>
    </xf>
    <xf numFmtId="0" fontId="35" fillId="3" borderId="12" xfId="7" applyFont="1" applyFill="1" applyBorder="1" applyAlignment="1">
      <alignment horizontal="center" vertical="center" wrapText="1"/>
    </xf>
    <xf numFmtId="0" fontId="35" fillId="11" borderId="66" xfId="7" applyFont="1" applyFill="1" applyBorder="1" applyAlignment="1">
      <alignment horizontal="center" vertical="center" wrapText="1"/>
    </xf>
    <xf numFmtId="0" fontId="35" fillId="0" borderId="63" xfId="7" applyFont="1" applyFill="1" applyBorder="1" applyAlignment="1">
      <alignment horizontal="center" vertical="center" wrapText="1"/>
    </xf>
    <xf numFmtId="0" fontId="34" fillId="0" borderId="65" xfId="7" applyFont="1" applyBorder="1"/>
    <xf numFmtId="0" fontId="35" fillId="11" borderId="5" xfId="7" applyFont="1" applyFill="1" applyBorder="1" applyAlignment="1">
      <alignment horizontal="center" vertical="center" wrapText="1"/>
    </xf>
    <xf numFmtId="0" fontId="35" fillId="7" borderId="60" xfId="7" applyFont="1" applyFill="1" applyBorder="1" applyAlignment="1">
      <alignment horizontal="center" vertical="center" wrapText="1"/>
    </xf>
    <xf numFmtId="0" fontId="35" fillId="11" borderId="47" xfId="7" applyFont="1" applyFill="1" applyBorder="1" applyAlignment="1">
      <alignment horizontal="center" vertical="center" wrapText="1"/>
    </xf>
    <xf numFmtId="0" fontId="35" fillId="7" borderId="5" xfId="7" applyFont="1" applyFill="1" applyBorder="1" applyAlignment="1">
      <alignment horizontal="center" vertical="center" wrapText="1"/>
    </xf>
    <xf numFmtId="0" fontId="36" fillId="9" borderId="65" xfId="7" applyFont="1" applyFill="1" applyBorder="1" applyAlignment="1">
      <alignment horizontal="center" vertical="center" wrapText="1"/>
    </xf>
    <xf numFmtId="0" fontId="35" fillId="0" borderId="32" xfId="7" applyFont="1" applyFill="1" applyBorder="1" applyAlignment="1">
      <alignment horizontal="center" vertical="center" wrapText="1"/>
    </xf>
    <xf numFmtId="0" fontId="36" fillId="11" borderId="8" xfId="7" applyFont="1" applyFill="1" applyBorder="1" applyAlignment="1">
      <alignment horizontal="center" vertical="center" wrapText="1"/>
    </xf>
    <xf numFmtId="0" fontId="36" fillId="7" borderId="35" xfId="7" applyFont="1" applyFill="1" applyBorder="1" applyAlignment="1">
      <alignment horizontal="center" vertical="center" wrapText="1"/>
    </xf>
    <xf numFmtId="0" fontId="36" fillId="11" borderId="15" xfId="7" applyFont="1" applyFill="1" applyBorder="1" applyAlignment="1">
      <alignment horizontal="center" vertical="center" wrapText="1"/>
    </xf>
    <xf numFmtId="0" fontId="36" fillId="7" borderId="8" xfId="7" applyFont="1" applyFill="1" applyBorder="1" applyAlignment="1">
      <alignment horizontal="center" vertical="center" wrapText="1"/>
    </xf>
    <xf numFmtId="0" fontId="35" fillId="9" borderId="63" xfId="7" applyFont="1" applyFill="1" applyBorder="1" applyAlignment="1">
      <alignment horizontal="center" vertical="center" wrapText="1"/>
    </xf>
    <xf numFmtId="0" fontId="35" fillId="11" borderId="8" xfId="7" applyFont="1" applyFill="1" applyBorder="1" applyAlignment="1">
      <alignment horizontal="center" vertical="center" wrapText="1"/>
    </xf>
    <xf numFmtId="0" fontId="35" fillId="11" borderId="15" xfId="7" applyFont="1" applyFill="1" applyBorder="1" applyAlignment="1">
      <alignment horizontal="center" vertical="center" wrapText="1"/>
    </xf>
    <xf numFmtId="0" fontId="35" fillId="7" borderId="35" xfId="7" applyFont="1" applyFill="1" applyBorder="1" applyAlignment="1">
      <alignment horizontal="center" vertical="center" wrapText="1"/>
    </xf>
    <xf numFmtId="0" fontId="35" fillId="7" borderId="8" xfId="7" applyFont="1" applyFill="1" applyBorder="1" applyAlignment="1">
      <alignment horizontal="center" vertical="center" wrapText="1"/>
    </xf>
    <xf numFmtId="0" fontId="35" fillId="9" borderId="66" xfId="7" applyFont="1" applyFill="1" applyBorder="1" applyAlignment="1">
      <alignment horizontal="center" vertical="center" wrapText="1"/>
    </xf>
    <xf numFmtId="0" fontId="34" fillId="0" borderId="32" xfId="7" applyFont="1" applyBorder="1"/>
    <xf numFmtId="0" fontId="36" fillId="10" borderId="65" xfId="7" applyFont="1" applyFill="1" applyBorder="1" applyAlignment="1">
      <alignment horizontal="center" vertical="center" wrapText="1"/>
    </xf>
    <xf numFmtId="0" fontId="36" fillId="8" borderId="47" xfId="7" applyFont="1" applyFill="1" applyBorder="1" applyAlignment="1">
      <alignment horizontal="center" vertical="center" wrapText="1"/>
    </xf>
    <xf numFmtId="0" fontId="35" fillId="10" borderId="63" xfId="7" applyFont="1" applyFill="1" applyBorder="1" applyAlignment="1">
      <alignment horizontal="center" vertical="center" wrapText="1"/>
    </xf>
    <xf numFmtId="0" fontId="35" fillId="8" borderId="15" xfId="7" applyFont="1" applyFill="1" applyBorder="1" applyAlignment="1">
      <alignment horizontal="center" vertical="center" wrapText="1"/>
    </xf>
    <xf numFmtId="0" fontId="36" fillId="13" borderId="5" xfId="7" applyFont="1" applyFill="1" applyBorder="1" applyAlignment="1">
      <alignment horizontal="center" vertical="center" wrapText="1"/>
    </xf>
    <xf numFmtId="0" fontId="35" fillId="10" borderId="66" xfId="7" applyFont="1" applyFill="1" applyBorder="1" applyAlignment="1">
      <alignment horizontal="center" vertical="center" wrapText="1"/>
    </xf>
    <xf numFmtId="0" fontId="35" fillId="13" borderId="8" xfId="7" applyFont="1" applyFill="1" applyBorder="1" applyAlignment="1">
      <alignment horizontal="center" vertical="center" wrapText="1"/>
    </xf>
    <xf numFmtId="0" fontId="36" fillId="10" borderId="63" xfId="7" applyFont="1" applyFill="1" applyBorder="1" applyAlignment="1">
      <alignment horizontal="center" vertical="center" wrapText="1"/>
    </xf>
    <xf numFmtId="0" fontId="35" fillId="13" borderId="3" xfId="7" applyFont="1" applyFill="1" applyBorder="1" applyAlignment="1">
      <alignment horizontal="center" vertical="center" wrapText="1"/>
    </xf>
    <xf numFmtId="0" fontId="36" fillId="8" borderId="15" xfId="7" applyFont="1" applyFill="1" applyBorder="1" applyAlignment="1">
      <alignment horizontal="center" vertical="center" wrapText="1"/>
    </xf>
    <xf numFmtId="0" fontId="36" fillId="10" borderId="60" xfId="7" applyFont="1" applyFill="1" applyBorder="1" applyAlignment="1">
      <alignment horizontal="center" vertical="center" wrapText="1"/>
    </xf>
    <xf numFmtId="0" fontId="36" fillId="10" borderId="35" xfId="7" applyFont="1" applyFill="1" applyBorder="1" applyAlignment="1">
      <alignment horizontal="center" vertical="center" wrapText="1"/>
    </xf>
    <xf numFmtId="0" fontId="36" fillId="8" borderId="38" xfId="7" applyFont="1" applyFill="1" applyBorder="1" applyAlignment="1">
      <alignment horizontal="center" vertical="center" wrapText="1"/>
    </xf>
    <xf numFmtId="0" fontId="35" fillId="10" borderId="35" xfId="7" applyFont="1" applyFill="1" applyBorder="1" applyAlignment="1">
      <alignment horizontal="center" vertical="center" wrapText="1"/>
    </xf>
    <xf numFmtId="0" fontId="35" fillId="10" borderId="61" xfId="7" applyFont="1" applyFill="1" applyBorder="1" applyAlignment="1">
      <alignment horizontal="center" vertical="center" wrapText="1"/>
    </xf>
    <xf numFmtId="0" fontId="35" fillId="11" borderId="3" xfId="7" applyFont="1" applyFill="1" applyBorder="1" applyAlignment="1">
      <alignment horizontal="center" vertical="center" wrapText="1"/>
    </xf>
    <xf numFmtId="0" fontId="35" fillId="7" borderId="61" xfId="7" applyFont="1" applyFill="1" applyBorder="1" applyAlignment="1">
      <alignment horizontal="center" vertical="center" wrapText="1"/>
    </xf>
    <xf numFmtId="0" fontId="35" fillId="11" borderId="38" xfId="7" applyFont="1" applyFill="1" applyBorder="1" applyAlignment="1">
      <alignment horizontal="center" vertical="center" wrapText="1"/>
    </xf>
    <xf numFmtId="0" fontId="35" fillId="7" borderId="3" xfId="7" applyFont="1" applyFill="1" applyBorder="1" applyAlignment="1">
      <alignment horizontal="center" vertical="center" wrapText="1"/>
    </xf>
    <xf numFmtId="0" fontId="35" fillId="0" borderId="30" xfId="7" applyFont="1" applyBorder="1" applyAlignment="1">
      <alignment horizontal="center" vertical="center" wrapText="1"/>
    </xf>
    <xf numFmtId="0" fontId="35" fillId="0" borderId="21" xfId="7" applyFont="1" applyBorder="1" applyAlignment="1">
      <alignment horizontal="center" vertical="center" wrapText="1"/>
    </xf>
    <xf numFmtId="0" fontId="35" fillId="0" borderId="67" xfId="7" applyFont="1" applyBorder="1" applyAlignment="1">
      <alignment horizontal="center" vertical="center" wrapText="1"/>
    </xf>
    <xf numFmtId="0" fontId="35" fillId="0" borderId="31" xfId="7" applyFont="1" applyBorder="1" applyAlignment="1">
      <alignment horizontal="center" vertical="center" wrapText="1"/>
    </xf>
    <xf numFmtId="0" fontId="35" fillId="0" borderId="0" xfId="7" applyFont="1" applyFill="1" applyBorder="1" applyAlignment="1">
      <alignment horizontal="center" vertical="center" wrapText="1"/>
    </xf>
    <xf numFmtId="164" fontId="2" fillId="2" borderId="58" xfId="2" applyNumberFormat="1" applyFont="1" applyFill="1" applyBorder="1" applyAlignment="1">
      <alignment horizontal="center" vertical="center" wrapText="1"/>
    </xf>
    <xf numFmtId="164" fontId="2" fillId="2" borderId="59" xfId="2" applyNumberFormat="1" applyFont="1" applyFill="1" applyBorder="1" applyAlignment="1">
      <alignment horizontal="center" vertical="center" wrapText="1"/>
    </xf>
    <xf numFmtId="164" fontId="2" fillId="2" borderId="39" xfId="2" applyNumberFormat="1" applyFont="1" applyFill="1" applyBorder="1" applyAlignment="1">
      <alignment horizontal="center" vertical="center" wrapText="1"/>
    </xf>
    <xf numFmtId="164" fontId="2" fillId="2" borderId="49" xfId="2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49" fontId="2" fillId="10" borderId="62" xfId="0" applyNumberFormat="1" applyFont="1" applyFill="1" applyBorder="1" applyAlignment="1">
      <alignment horizontal="center" vertical="center"/>
    </xf>
    <xf numFmtId="49" fontId="2" fillId="10" borderId="26" xfId="0" applyNumberFormat="1" applyFont="1" applyFill="1" applyBorder="1" applyAlignment="1">
      <alignment horizontal="center" vertical="center"/>
    </xf>
    <xf numFmtId="49" fontId="2" fillId="10" borderId="3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20" fillId="5" borderId="24" xfId="0" applyNumberFormat="1" applyFont="1" applyFill="1" applyBorder="1" applyAlignment="1">
      <alignment horizontal="left" vertical="center" wrapText="1"/>
    </xf>
    <xf numFmtId="49" fontId="20" fillId="5" borderId="11" xfId="0" applyNumberFormat="1" applyFont="1" applyFill="1" applyBorder="1" applyAlignment="1">
      <alignment horizontal="left" vertical="center" wrapText="1"/>
    </xf>
    <xf numFmtId="9" fontId="2" fillId="2" borderId="11" xfId="3" applyFont="1" applyFill="1" applyBorder="1" applyAlignment="1">
      <alignment horizontal="left" vertical="center" wrapText="1"/>
    </xf>
    <xf numFmtId="9" fontId="2" fillId="2" borderId="41" xfId="3" applyFont="1" applyFill="1" applyBorder="1" applyAlignment="1">
      <alignment horizontal="left" vertical="center" wrapText="1"/>
    </xf>
    <xf numFmtId="49" fontId="2" fillId="2" borderId="24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0" fontId="37" fillId="0" borderId="51" xfId="7" applyFont="1" applyBorder="1" applyAlignment="1">
      <alignment horizontal="center" wrapText="1"/>
    </xf>
    <xf numFmtId="0" fontId="37" fillId="0" borderId="11" xfId="7" applyFont="1" applyBorder="1" applyAlignment="1">
      <alignment horizontal="center" wrapText="1"/>
    </xf>
    <xf numFmtId="0" fontId="37" fillId="0" borderId="71" xfId="7" applyFont="1" applyBorder="1" applyAlignment="1">
      <alignment horizontal="center" wrapText="1"/>
    </xf>
    <xf numFmtId="0" fontId="37" fillId="0" borderId="24" xfId="7" applyFont="1" applyBorder="1" applyAlignment="1">
      <alignment horizontal="center" wrapText="1"/>
    </xf>
    <xf numFmtId="0" fontId="37" fillId="0" borderId="41" xfId="7" applyFont="1" applyBorder="1" applyAlignment="1">
      <alignment horizontal="center" wrapText="1"/>
    </xf>
  </cellXfs>
  <cellStyles count="9">
    <cellStyle name="Lien hypertexte" xfId="5" builtinId="8"/>
    <cellStyle name="Milliers" xfId="1" builtinId="3"/>
    <cellStyle name="Milliers 3" xfId="6" xr:uid="{236B9851-A0CC-4476-B2F0-D5974553301D}"/>
    <cellStyle name="Monétaire" xfId="2" builtinId="4"/>
    <cellStyle name="Normal" xfId="0" builtinId="0"/>
    <cellStyle name="Normal 2" xfId="4" xr:uid="{E98398AA-9F05-4473-8105-D1F3CF0E0BB6}"/>
    <cellStyle name="Normal 3" xfId="8" xr:uid="{B5F09736-0488-4DB8-B402-5C660C3BFE1D}"/>
    <cellStyle name="Normal 5" xfId="7" xr:uid="{CB63BC0B-FB55-418E-951D-8281D93B5474}"/>
    <cellStyle name="Pourcentag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006411"/>
      <rgbColor rgb="00E9E9E9"/>
      <rgbColor rgb="00333333"/>
      <rgbColor rgb="0000FFFF"/>
      <rgbColor rgb="00800000"/>
      <rgbColor rgb="00006411"/>
      <rgbColor rgb="00000090"/>
      <rgbColor rgb="0090713A"/>
      <rgbColor rgb="00800080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527044</xdr:colOff>
      <xdr:row>0</xdr:row>
      <xdr:rowOff>1</xdr:rowOff>
    </xdr:from>
    <xdr:to>
      <xdr:col>8</xdr:col>
      <xdr:colOff>682625</xdr:colOff>
      <xdr:row>4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6819" y="1"/>
          <a:ext cx="873131" cy="8000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150</xdr:row>
          <xdr:rowOff>121920</xdr:rowOff>
        </xdr:from>
        <xdr:to>
          <xdr:col>8</xdr:col>
          <xdr:colOff>704850</xdr:colOff>
          <xdr:row>219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114299</xdr:colOff>
      <xdr:row>74</xdr:row>
      <xdr:rowOff>44450</xdr:rowOff>
    </xdr:from>
    <xdr:to>
      <xdr:col>7</xdr:col>
      <xdr:colOff>320612</xdr:colOff>
      <xdr:row>130</xdr:row>
      <xdr:rowOff>55218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2522200"/>
          <a:ext cx="6711888" cy="9250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527044</xdr:colOff>
      <xdr:row>0</xdr:row>
      <xdr:rowOff>1</xdr:rowOff>
    </xdr:from>
    <xdr:to>
      <xdr:col>8</xdr:col>
      <xdr:colOff>676275</xdr:colOff>
      <xdr:row>4</xdr:row>
      <xdr:rowOff>76200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6819" y="1"/>
          <a:ext cx="873131" cy="8000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137</xdr:row>
          <xdr:rowOff>121920</xdr:rowOff>
        </xdr:from>
        <xdr:to>
          <xdr:col>9</xdr:col>
          <xdr:colOff>655320</xdr:colOff>
          <xdr:row>206</xdr:row>
          <xdr:rowOff>68580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104774</xdr:colOff>
      <xdr:row>67</xdr:row>
      <xdr:rowOff>85725</xdr:rowOff>
    </xdr:from>
    <xdr:to>
      <xdr:col>8</xdr:col>
      <xdr:colOff>263462</xdr:colOff>
      <xdr:row>123</xdr:row>
      <xdr:rowOff>86968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" y="11801475"/>
          <a:ext cx="6702363" cy="90690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147625</xdr:colOff>
      <xdr:row>44</xdr:row>
      <xdr:rowOff>27780</xdr:rowOff>
    </xdr:from>
    <xdr:to>
      <xdr:col>2</xdr:col>
      <xdr:colOff>300473</xdr:colOff>
      <xdr:row>44</xdr:row>
      <xdr:rowOff>149332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75EAB1B-5932-4CB7-8B0F-8154E3A6A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825" b="89825" l="9855" r="90145">
                      <a14:foregroundMark x1="50435" y1="35789" x2="53043" y2="56842"/>
                      <a14:foregroundMark x1="52174" y1="41404" x2="63478" y2="72632"/>
                      <a14:foregroundMark x1="53043" y1="50175" x2="72754" y2="85263"/>
                      <a14:foregroundMark x1="72754" y1="85263" x2="70725" y2="69123"/>
                      <a14:foregroundMark x1="69565" y1="72632" x2="60000" y2="32632"/>
                      <a14:foregroundMark x1="60000" y1="32632" x2="50145" y2="42807"/>
                      <a14:foregroundMark x1="51014" y1="32632" x2="53043" y2="41754"/>
                      <a14:foregroundMark x1="46087" y1="34035" x2="46377" y2="49123"/>
                      <a14:foregroundMark x1="51304" y1="31228" x2="39130" y2="60351"/>
                      <a14:foregroundMark x1="47246" y1="40000" x2="36522" y2="63158"/>
                      <a14:foregroundMark x1="46087" y1="41053" x2="26667" y2="75789"/>
                      <a14:foregroundMark x1="26667" y1="75789" x2="26377" y2="78596"/>
                      <a14:foregroundMark x1="26957" y1="78596" x2="57971" y2="78596"/>
                      <a14:foregroundMark x1="31884" y1="75789" x2="59130" y2="72982"/>
                      <a14:foregroundMark x1="41739" y1="65263" x2="59420" y2="64912"/>
                      <a14:foregroundMark x1="47826" y1="9825" x2="47826" y2="9825"/>
                      <a14:foregroundMark x1="90145" y1="89474" x2="90145" y2="89474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28825" y="8466930"/>
          <a:ext cx="152848" cy="121552"/>
        </a:xfrm>
        <a:prstGeom prst="rect">
          <a:avLst/>
        </a:prstGeom>
      </xdr:spPr>
    </xdr:pic>
    <xdr:clientData/>
  </xdr:twoCellAnchor>
  <xdr:oneCellAnchor>
    <xdr:from>
      <xdr:col>3</xdr:col>
      <xdr:colOff>147625</xdr:colOff>
      <xdr:row>43</xdr:row>
      <xdr:rowOff>27780</xdr:rowOff>
    </xdr:from>
    <xdr:ext cx="146498" cy="118377"/>
    <xdr:pic>
      <xdr:nvPicPr>
        <xdr:cNvPr id="3" name="Image 2">
          <a:extLst>
            <a:ext uri="{FF2B5EF4-FFF2-40B4-BE49-F238E27FC236}">
              <a16:creationId xmlns:a16="http://schemas.microsoft.com/office/drawing/2014/main" id="{4F915B3E-DDEE-443B-95BF-451C9929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825" b="89825" l="9855" r="90145">
                      <a14:foregroundMark x1="50435" y1="35789" x2="53043" y2="56842"/>
                      <a14:foregroundMark x1="52174" y1="41404" x2="63478" y2="72632"/>
                      <a14:foregroundMark x1="53043" y1="50175" x2="72754" y2="85263"/>
                      <a14:foregroundMark x1="72754" y1="85263" x2="70725" y2="69123"/>
                      <a14:foregroundMark x1="69565" y1="72632" x2="60000" y2="32632"/>
                      <a14:foregroundMark x1="60000" y1="32632" x2="50145" y2="42807"/>
                      <a14:foregroundMark x1="51014" y1="32632" x2="53043" y2="41754"/>
                      <a14:foregroundMark x1="46087" y1="34035" x2="46377" y2="49123"/>
                      <a14:foregroundMark x1="51304" y1="31228" x2="39130" y2="60351"/>
                      <a14:foregroundMark x1="47246" y1="40000" x2="36522" y2="63158"/>
                      <a14:foregroundMark x1="46087" y1="41053" x2="26667" y2="75789"/>
                      <a14:foregroundMark x1="26667" y1="75789" x2="26377" y2="78596"/>
                      <a14:foregroundMark x1="26957" y1="78596" x2="57971" y2="78596"/>
                      <a14:foregroundMark x1="31884" y1="75789" x2="59130" y2="72982"/>
                      <a14:foregroundMark x1="41739" y1="65263" x2="59420" y2="64912"/>
                      <a14:foregroundMark x1="47826" y1="9825" x2="47826" y2="9825"/>
                      <a14:foregroundMark x1="90145" y1="89474" x2="90145" y2="89474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33775" y="8276430"/>
          <a:ext cx="146498" cy="118377"/>
        </a:xfrm>
        <a:prstGeom prst="rect">
          <a:avLst/>
        </a:prstGeom>
      </xdr:spPr>
    </xdr:pic>
    <xdr:clientData/>
  </xdr:oneCellAnchor>
  <xdr:oneCellAnchor>
    <xdr:from>
      <xdr:col>3</xdr:col>
      <xdr:colOff>147625</xdr:colOff>
      <xdr:row>47</xdr:row>
      <xdr:rowOff>27780</xdr:rowOff>
    </xdr:from>
    <xdr:ext cx="146498" cy="118377"/>
    <xdr:pic>
      <xdr:nvPicPr>
        <xdr:cNvPr id="4" name="Image 3">
          <a:extLst>
            <a:ext uri="{FF2B5EF4-FFF2-40B4-BE49-F238E27FC236}">
              <a16:creationId xmlns:a16="http://schemas.microsoft.com/office/drawing/2014/main" id="{233748CF-3A29-467F-8B2A-DC281AABD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825" b="89825" l="9855" r="90145">
                      <a14:foregroundMark x1="50435" y1="35789" x2="53043" y2="56842"/>
                      <a14:foregroundMark x1="52174" y1="41404" x2="63478" y2="72632"/>
                      <a14:foregroundMark x1="53043" y1="50175" x2="72754" y2="85263"/>
                      <a14:foregroundMark x1="72754" y1="85263" x2="70725" y2="69123"/>
                      <a14:foregroundMark x1="69565" y1="72632" x2="60000" y2="32632"/>
                      <a14:foregroundMark x1="60000" y1="32632" x2="50145" y2="42807"/>
                      <a14:foregroundMark x1="51014" y1="32632" x2="53043" y2="41754"/>
                      <a14:foregroundMark x1="46087" y1="34035" x2="46377" y2="49123"/>
                      <a14:foregroundMark x1="51304" y1="31228" x2="39130" y2="60351"/>
                      <a14:foregroundMark x1="47246" y1="40000" x2="36522" y2="63158"/>
                      <a14:foregroundMark x1="46087" y1="41053" x2="26667" y2="75789"/>
                      <a14:foregroundMark x1="26667" y1="75789" x2="26377" y2="78596"/>
                      <a14:foregroundMark x1="26957" y1="78596" x2="57971" y2="78596"/>
                      <a14:foregroundMark x1="31884" y1="75789" x2="59130" y2="72982"/>
                      <a14:foregroundMark x1="41739" y1="65263" x2="59420" y2="64912"/>
                      <a14:foregroundMark x1="47826" y1="9825" x2="47826" y2="9825"/>
                      <a14:foregroundMark x1="90145" y1="89474" x2="90145" y2="89474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33775" y="9038430"/>
          <a:ext cx="146498" cy="118377"/>
        </a:xfrm>
        <a:prstGeom prst="rect">
          <a:avLst/>
        </a:prstGeom>
      </xdr:spPr>
    </xdr:pic>
    <xdr:clientData/>
  </xdr:oneCellAnchor>
  <xdr:oneCellAnchor>
    <xdr:from>
      <xdr:col>3</xdr:col>
      <xdr:colOff>147625</xdr:colOff>
      <xdr:row>43</xdr:row>
      <xdr:rowOff>27780</xdr:rowOff>
    </xdr:from>
    <xdr:ext cx="146498" cy="118377"/>
    <xdr:pic>
      <xdr:nvPicPr>
        <xdr:cNvPr id="9" name="Image 8">
          <a:extLst>
            <a:ext uri="{FF2B5EF4-FFF2-40B4-BE49-F238E27FC236}">
              <a16:creationId xmlns:a16="http://schemas.microsoft.com/office/drawing/2014/main" id="{98CB701E-03E9-4B44-A914-DBB9A0F7F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825" b="89825" l="9855" r="90145">
                      <a14:foregroundMark x1="50435" y1="35789" x2="53043" y2="56842"/>
                      <a14:foregroundMark x1="52174" y1="41404" x2="63478" y2="72632"/>
                      <a14:foregroundMark x1="53043" y1="50175" x2="72754" y2="85263"/>
                      <a14:foregroundMark x1="72754" y1="85263" x2="70725" y2="69123"/>
                      <a14:foregroundMark x1="69565" y1="72632" x2="60000" y2="32632"/>
                      <a14:foregroundMark x1="60000" y1="32632" x2="50145" y2="42807"/>
                      <a14:foregroundMark x1="51014" y1="32632" x2="53043" y2="41754"/>
                      <a14:foregroundMark x1="46087" y1="34035" x2="46377" y2="49123"/>
                      <a14:foregroundMark x1="51304" y1="31228" x2="39130" y2="60351"/>
                      <a14:foregroundMark x1="47246" y1="40000" x2="36522" y2="63158"/>
                      <a14:foregroundMark x1="46087" y1="41053" x2="26667" y2="75789"/>
                      <a14:foregroundMark x1="26667" y1="75789" x2="26377" y2="78596"/>
                      <a14:foregroundMark x1="26957" y1="78596" x2="57971" y2="78596"/>
                      <a14:foregroundMark x1="31884" y1="75789" x2="59130" y2="72982"/>
                      <a14:foregroundMark x1="41739" y1="65263" x2="59420" y2="64912"/>
                      <a14:foregroundMark x1="47826" y1="9825" x2="47826" y2="9825"/>
                      <a14:foregroundMark x1="90145" y1="89474" x2="90145" y2="89474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33775" y="8276430"/>
          <a:ext cx="146498" cy="118377"/>
        </a:xfrm>
        <a:prstGeom prst="rect">
          <a:avLst/>
        </a:prstGeom>
      </xdr:spPr>
    </xdr:pic>
    <xdr:clientData/>
  </xdr:oneCellAnchor>
  <xdr:oneCellAnchor>
    <xdr:from>
      <xdr:col>3</xdr:col>
      <xdr:colOff>147625</xdr:colOff>
      <xdr:row>47</xdr:row>
      <xdr:rowOff>27780</xdr:rowOff>
    </xdr:from>
    <xdr:ext cx="146498" cy="118377"/>
    <xdr:pic>
      <xdr:nvPicPr>
        <xdr:cNvPr id="10" name="Image 9">
          <a:extLst>
            <a:ext uri="{FF2B5EF4-FFF2-40B4-BE49-F238E27FC236}">
              <a16:creationId xmlns:a16="http://schemas.microsoft.com/office/drawing/2014/main" id="{69E65B67-4B28-43AF-87C8-315D0B5C3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825" b="89825" l="9855" r="90145">
                      <a14:foregroundMark x1="50435" y1="35789" x2="53043" y2="56842"/>
                      <a14:foregroundMark x1="52174" y1="41404" x2="63478" y2="72632"/>
                      <a14:foregroundMark x1="53043" y1="50175" x2="72754" y2="85263"/>
                      <a14:foregroundMark x1="72754" y1="85263" x2="70725" y2="69123"/>
                      <a14:foregroundMark x1="69565" y1="72632" x2="60000" y2="32632"/>
                      <a14:foregroundMark x1="60000" y1="32632" x2="50145" y2="42807"/>
                      <a14:foregroundMark x1="51014" y1="32632" x2="53043" y2="41754"/>
                      <a14:foregroundMark x1="46087" y1="34035" x2="46377" y2="49123"/>
                      <a14:foregroundMark x1="51304" y1="31228" x2="39130" y2="60351"/>
                      <a14:foregroundMark x1="47246" y1="40000" x2="36522" y2="63158"/>
                      <a14:foregroundMark x1="46087" y1="41053" x2="26667" y2="75789"/>
                      <a14:foregroundMark x1="26667" y1="75789" x2="26377" y2="78596"/>
                      <a14:foregroundMark x1="26957" y1="78596" x2="57971" y2="78596"/>
                      <a14:foregroundMark x1="31884" y1="75789" x2="59130" y2="72982"/>
                      <a14:foregroundMark x1="41739" y1="65263" x2="59420" y2="64912"/>
                      <a14:foregroundMark x1="47826" y1="9825" x2="47826" y2="9825"/>
                      <a14:foregroundMark x1="90145" y1="89474" x2="90145" y2="89474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633775" y="9038430"/>
          <a:ext cx="146498" cy="11837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xotticagroup-my.sharepoint.com/Users/Albane/AppData/Roaming/Microsoft/Excel/Fiche%20inscription%202019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2"/>
      <sheetName val="Feuil1"/>
    </sheetNames>
    <sheetDataSet>
      <sheetData sheetId="0"/>
      <sheetData sheetId="1">
        <row r="1">
          <cell r="A1" t="str">
            <v>LEVIS-SAINT-NOM</v>
          </cell>
        </row>
        <row r="2">
          <cell r="A2" t="str">
            <v>LES ESSARTS-LE-ROI</v>
          </cell>
        </row>
        <row r="3">
          <cell r="A3" t="str">
            <v>LE MESNIL-SAINT-DENIS</v>
          </cell>
        </row>
        <row r="4">
          <cell r="A4" t="str">
            <v>LE PERRAY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val="4F81BD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2llevis.wixsite.com/accueil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2llevis.wixsite.com/accueil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178C3-57C9-4F2B-95FE-451D0AED47DB}">
  <sheetPr>
    <pageSetUpPr fitToPage="1"/>
  </sheetPr>
  <dimension ref="A1:R72"/>
  <sheetViews>
    <sheetView showGridLines="0" tabSelected="1" zoomScaleNormal="100" workbookViewId="0">
      <selection activeCell="N25" sqref="N25"/>
    </sheetView>
  </sheetViews>
  <sheetFormatPr baseColWidth="10" defaultColWidth="10.88671875" defaultRowHeight="13.8" x14ac:dyDescent="0.25"/>
  <cols>
    <col min="1" max="1" width="27" style="28" customWidth="1"/>
    <col min="2" max="2" width="14.44140625" style="28" customWidth="1"/>
    <col min="3" max="3" width="10.88671875" style="28"/>
    <col min="4" max="4" width="12.6640625" style="28" customWidth="1"/>
    <col min="5" max="15" width="10.88671875" style="28"/>
    <col min="16" max="16" width="14" style="28" bestFit="1" customWidth="1"/>
    <col min="17" max="16384" width="10.88671875" style="28"/>
  </cols>
  <sheetData>
    <row r="1" spans="1:18" ht="15.6" x14ac:dyDescent="0.25">
      <c r="A1" s="267" t="s">
        <v>74</v>
      </c>
      <c r="B1" s="268"/>
      <c r="C1" s="268"/>
      <c r="D1" s="268"/>
      <c r="E1" s="268"/>
      <c r="F1" s="268"/>
      <c r="G1" s="268"/>
      <c r="H1" s="268"/>
    </row>
    <row r="2" spans="1:18" x14ac:dyDescent="0.25">
      <c r="A2" s="269" t="s">
        <v>155</v>
      </c>
      <c r="B2" s="270"/>
      <c r="C2" s="270"/>
      <c r="D2" s="270"/>
      <c r="E2" s="270"/>
      <c r="F2" s="270"/>
      <c r="G2" s="270"/>
      <c r="H2" s="270"/>
    </row>
    <row r="3" spans="1:18" x14ac:dyDescent="0.25">
      <c r="A3" s="52"/>
      <c r="B3" s="50"/>
      <c r="C3" s="53"/>
      <c r="D3" s="50"/>
      <c r="E3" s="50"/>
      <c r="F3" s="50"/>
      <c r="G3" s="51"/>
      <c r="H3" s="51"/>
    </row>
    <row r="4" spans="1:18" ht="15.6" x14ac:dyDescent="0.25">
      <c r="A4" s="271" t="s">
        <v>55</v>
      </c>
      <c r="B4" s="271"/>
      <c r="C4" s="271"/>
      <c r="D4" s="137" t="s">
        <v>0</v>
      </c>
      <c r="E4" s="272"/>
      <c r="F4" s="272"/>
      <c r="G4" s="272"/>
      <c r="H4" s="51"/>
    </row>
    <row r="5" spans="1:18" ht="15.6" x14ac:dyDescent="0.25">
      <c r="A5" s="271" t="s">
        <v>1</v>
      </c>
      <c r="B5" s="271"/>
      <c r="C5" s="271"/>
      <c r="D5" s="137" t="s">
        <v>2</v>
      </c>
      <c r="E5" s="99"/>
      <c r="F5" s="99"/>
      <c r="G5" s="62"/>
      <c r="H5" s="51"/>
    </row>
    <row r="6" spans="1:18" ht="15.6" x14ac:dyDescent="0.25">
      <c r="A6" s="271" t="s">
        <v>54</v>
      </c>
      <c r="B6" s="271"/>
      <c r="C6" s="271"/>
      <c r="D6" s="271"/>
      <c r="E6" s="271"/>
      <c r="F6" s="271"/>
      <c r="G6" s="60"/>
      <c r="H6" s="50"/>
      <c r="N6" s="105"/>
    </row>
    <row r="7" spans="1:18" ht="7.5" customHeight="1" thickBot="1" x14ac:dyDescent="0.3"/>
    <row r="8" spans="1:18" x14ac:dyDescent="0.25">
      <c r="D8" s="48" t="s">
        <v>35</v>
      </c>
      <c r="E8" s="122"/>
      <c r="F8" s="123"/>
      <c r="G8" s="123"/>
      <c r="H8" s="124"/>
    </row>
    <row r="9" spans="1:18" x14ac:dyDescent="0.25">
      <c r="D9" s="48" t="s">
        <v>36</v>
      </c>
      <c r="E9" s="125"/>
      <c r="F9" s="126"/>
      <c r="G9" s="126"/>
      <c r="H9" s="127"/>
    </row>
    <row r="10" spans="1:18" ht="14.4" thickBot="1" x14ac:dyDescent="0.3">
      <c r="D10" s="48" t="s">
        <v>172</v>
      </c>
      <c r="E10" s="128"/>
      <c r="F10" s="129"/>
      <c r="G10" s="129"/>
      <c r="H10" s="131"/>
    </row>
    <row r="11" spans="1:18" ht="14.4" thickBot="1" x14ac:dyDescent="0.3">
      <c r="A11" s="101" t="s">
        <v>37</v>
      </c>
      <c r="B11" s="54" t="s">
        <v>41</v>
      </c>
      <c r="C11" s="54" t="s">
        <v>3</v>
      </c>
      <c r="D11" s="55" t="s">
        <v>29</v>
      </c>
      <c r="E11" s="34" t="s">
        <v>31</v>
      </c>
      <c r="F11" s="35" t="s">
        <v>32</v>
      </c>
      <c r="G11" s="35" t="s">
        <v>33</v>
      </c>
      <c r="H11" s="36" t="s">
        <v>34</v>
      </c>
      <c r="I11" s="47" t="s">
        <v>38</v>
      </c>
    </row>
    <row r="12" spans="1:18" ht="16.2" thickBot="1" x14ac:dyDescent="0.3">
      <c r="A12" s="56" t="s">
        <v>135</v>
      </c>
      <c r="B12" s="57"/>
      <c r="C12" s="57"/>
      <c r="D12" s="57"/>
      <c r="E12" s="58"/>
      <c r="F12" s="58"/>
      <c r="G12" s="58"/>
      <c r="H12" s="58"/>
      <c r="I12" s="59"/>
    </row>
    <row r="13" spans="1:18" x14ac:dyDescent="0.25">
      <c r="A13" s="171" t="s">
        <v>161</v>
      </c>
      <c r="B13" s="138" t="s">
        <v>160</v>
      </c>
      <c r="C13" s="11" t="s">
        <v>4</v>
      </c>
      <c r="D13" s="38">
        <v>140</v>
      </c>
      <c r="E13" s="106"/>
      <c r="F13" s="107"/>
      <c r="G13" s="107"/>
      <c r="H13" s="108"/>
      <c r="I13" s="39">
        <f>D13*COUNTA(E13:H13)</f>
        <v>0</v>
      </c>
      <c r="Q13" s="80"/>
    </row>
    <row r="14" spans="1:18" x14ac:dyDescent="0.25">
      <c r="A14" s="172" t="s">
        <v>120</v>
      </c>
      <c r="B14" s="139" t="s">
        <v>162</v>
      </c>
      <c r="C14" s="8" t="s">
        <v>5</v>
      </c>
      <c r="D14" s="33">
        <v>185</v>
      </c>
      <c r="E14" s="109"/>
      <c r="F14" s="110"/>
      <c r="G14" s="110"/>
      <c r="H14" s="111"/>
      <c r="I14" s="41">
        <f t="shared" ref="I14:I20" si="0">D14*COUNTA(E14:H14)</f>
        <v>0</v>
      </c>
      <c r="Q14" s="80"/>
      <c r="R14" s="80"/>
    </row>
    <row r="15" spans="1:18" x14ac:dyDescent="0.25">
      <c r="A15" s="172" t="s">
        <v>121</v>
      </c>
      <c r="B15" s="139" t="s">
        <v>163</v>
      </c>
      <c r="C15" s="8" t="s">
        <v>6</v>
      </c>
      <c r="D15" s="177">
        <v>225</v>
      </c>
      <c r="E15" s="109"/>
      <c r="F15" s="110"/>
      <c r="G15" s="110"/>
      <c r="H15" s="111"/>
      <c r="I15" s="41">
        <f t="shared" si="0"/>
        <v>0</v>
      </c>
      <c r="Q15" s="80"/>
    </row>
    <row r="16" spans="1:18" x14ac:dyDescent="0.25">
      <c r="A16" s="172" t="s">
        <v>122</v>
      </c>
      <c r="B16" s="139" t="s">
        <v>95</v>
      </c>
      <c r="C16" s="8" t="s">
        <v>7</v>
      </c>
      <c r="D16" s="177">
        <v>260</v>
      </c>
      <c r="E16" s="109"/>
      <c r="F16" s="110"/>
      <c r="G16" s="110"/>
      <c r="H16" s="111"/>
      <c r="I16" s="41">
        <f t="shared" ref="I16" si="1">D16*COUNTA(E16:H16)</f>
        <v>0</v>
      </c>
      <c r="Q16" s="80"/>
    </row>
    <row r="17" spans="1:17" x14ac:dyDescent="0.25">
      <c r="A17" s="172" t="s">
        <v>124</v>
      </c>
      <c r="B17" s="139" t="s">
        <v>94</v>
      </c>
      <c r="C17" s="8" t="s">
        <v>7</v>
      </c>
      <c r="D17" s="177">
        <v>260</v>
      </c>
      <c r="E17" s="109"/>
      <c r="F17" s="110"/>
      <c r="G17" s="110"/>
      <c r="H17" s="111"/>
      <c r="I17" s="41">
        <f t="shared" si="0"/>
        <v>0</v>
      </c>
      <c r="J17" s="49"/>
      <c r="Q17" s="80"/>
    </row>
    <row r="18" spans="1:17" x14ac:dyDescent="0.25">
      <c r="A18" s="172" t="s">
        <v>125</v>
      </c>
      <c r="B18" s="139" t="s">
        <v>164</v>
      </c>
      <c r="C18" s="8" t="s">
        <v>7</v>
      </c>
      <c r="D18" s="177">
        <v>260</v>
      </c>
      <c r="E18" s="109"/>
      <c r="F18" s="110"/>
      <c r="G18" s="110"/>
      <c r="H18" s="111"/>
      <c r="I18" s="41">
        <f t="shared" si="0"/>
        <v>0</v>
      </c>
      <c r="J18" s="49"/>
      <c r="Q18" s="80"/>
    </row>
    <row r="19" spans="1:17" x14ac:dyDescent="0.25">
      <c r="A19" s="173" t="s">
        <v>141</v>
      </c>
      <c r="B19" s="174" t="s">
        <v>126</v>
      </c>
      <c r="C19" s="141" t="s">
        <v>7</v>
      </c>
      <c r="D19" s="177">
        <v>260</v>
      </c>
      <c r="E19" s="109"/>
      <c r="F19" s="142"/>
      <c r="G19" s="142"/>
      <c r="H19" s="143"/>
      <c r="I19" s="41">
        <f t="shared" si="0"/>
        <v>0</v>
      </c>
      <c r="J19" s="49"/>
      <c r="Q19" s="80"/>
    </row>
    <row r="20" spans="1:17" ht="14.4" thickBot="1" x14ac:dyDescent="0.3">
      <c r="A20" s="175" t="s">
        <v>123</v>
      </c>
      <c r="B20" s="176" t="s">
        <v>127</v>
      </c>
      <c r="C20" s="44" t="s">
        <v>7</v>
      </c>
      <c r="D20" s="178">
        <v>270</v>
      </c>
      <c r="E20" s="112"/>
      <c r="F20" s="113"/>
      <c r="G20" s="113"/>
      <c r="H20" s="114"/>
      <c r="I20" s="46">
        <f t="shared" si="0"/>
        <v>0</v>
      </c>
      <c r="J20" s="49"/>
      <c r="K20" s="49"/>
      <c r="L20" s="49"/>
      <c r="Q20" s="80"/>
    </row>
    <row r="21" spans="1:17" ht="16.2" thickBot="1" x14ac:dyDescent="0.3">
      <c r="A21" s="56" t="s">
        <v>170</v>
      </c>
      <c r="B21" s="57"/>
      <c r="C21" s="57"/>
      <c r="D21" s="57"/>
      <c r="E21" s="58"/>
      <c r="F21" s="58"/>
      <c r="G21" s="58"/>
      <c r="H21" s="58"/>
      <c r="I21" s="59"/>
      <c r="J21" s="49"/>
      <c r="K21" s="49"/>
      <c r="L21" s="49"/>
      <c r="Q21" s="80"/>
    </row>
    <row r="22" spans="1:17" x14ac:dyDescent="0.25">
      <c r="A22" s="65" t="s">
        <v>137</v>
      </c>
      <c r="B22" s="7"/>
      <c r="C22" s="8" t="s">
        <v>5</v>
      </c>
      <c r="D22" s="32">
        <v>130</v>
      </c>
      <c r="E22" s="109"/>
      <c r="F22" s="115"/>
      <c r="G22" s="115"/>
      <c r="H22" s="116"/>
      <c r="I22" s="41">
        <f t="shared" ref="I22:I24" si="2">D22*COUNTA(E22:H22)</f>
        <v>0</v>
      </c>
      <c r="J22" s="49"/>
      <c r="K22" s="49"/>
      <c r="L22" s="49"/>
      <c r="Q22" s="80"/>
    </row>
    <row r="23" spans="1:17" x14ac:dyDescent="0.25">
      <c r="A23" s="65" t="s">
        <v>133</v>
      </c>
      <c r="B23" s="7"/>
      <c r="C23" s="8" t="s">
        <v>10</v>
      </c>
      <c r="D23" s="32">
        <v>220</v>
      </c>
      <c r="E23" s="109"/>
      <c r="F23" s="115"/>
      <c r="G23" s="115"/>
      <c r="H23" s="116"/>
      <c r="I23" s="41">
        <f t="shared" si="2"/>
        <v>0</v>
      </c>
      <c r="J23" s="49"/>
      <c r="K23" s="49"/>
      <c r="L23" s="49"/>
      <c r="Q23" s="80"/>
    </row>
    <row r="24" spans="1:17" x14ac:dyDescent="0.25">
      <c r="A24" s="66" t="s">
        <v>136</v>
      </c>
      <c r="B24" s="9"/>
      <c r="C24" s="141" t="s">
        <v>138</v>
      </c>
      <c r="D24" s="160">
        <v>310</v>
      </c>
      <c r="E24" s="161"/>
      <c r="F24" s="162"/>
      <c r="G24" s="162"/>
      <c r="H24" s="163"/>
      <c r="I24" s="164">
        <f t="shared" si="2"/>
        <v>0</v>
      </c>
      <c r="J24" s="49"/>
      <c r="K24" s="49"/>
      <c r="L24" s="49"/>
      <c r="Q24" s="80"/>
    </row>
    <row r="25" spans="1:17" x14ac:dyDescent="0.25">
      <c r="A25" s="273" t="s">
        <v>173</v>
      </c>
      <c r="B25" s="274"/>
      <c r="C25" s="274"/>
      <c r="D25" s="274"/>
      <c r="E25" s="274"/>
      <c r="F25" s="274"/>
      <c r="G25" s="274"/>
      <c r="H25" s="274"/>
      <c r="I25" s="275"/>
      <c r="J25" s="159"/>
      <c r="K25" s="159"/>
      <c r="L25" s="159"/>
      <c r="Q25" s="80"/>
    </row>
    <row r="26" spans="1:17" x14ac:dyDescent="0.25">
      <c r="A26" s="66" t="s">
        <v>157</v>
      </c>
      <c r="B26" s="165" t="s">
        <v>171</v>
      </c>
      <c r="C26" s="166" t="s">
        <v>5</v>
      </c>
      <c r="D26" s="261" t="s">
        <v>66</v>
      </c>
      <c r="E26" s="168"/>
      <c r="F26" s="169"/>
      <c r="G26" s="169"/>
      <c r="H26" s="170"/>
      <c r="I26" s="167"/>
      <c r="J26" s="49"/>
      <c r="K26" s="49"/>
      <c r="L26" s="49"/>
      <c r="Q26" s="80"/>
    </row>
    <row r="27" spans="1:17" x14ac:dyDescent="0.25">
      <c r="A27" s="66" t="s">
        <v>189</v>
      </c>
      <c r="B27" s="7" t="s">
        <v>175</v>
      </c>
      <c r="C27" s="8" t="s">
        <v>5</v>
      </c>
      <c r="D27" s="262"/>
      <c r="E27" s="168"/>
      <c r="F27" s="169"/>
      <c r="G27" s="169"/>
      <c r="H27" s="170"/>
      <c r="I27" s="167"/>
      <c r="J27" s="49"/>
      <c r="K27" s="49"/>
      <c r="L27" s="49"/>
      <c r="Q27" s="80"/>
    </row>
    <row r="28" spans="1:17" x14ac:dyDescent="0.25">
      <c r="A28" s="66" t="s">
        <v>189</v>
      </c>
      <c r="B28" s="7" t="s">
        <v>174</v>
      </c>
      <c r="C28" s="8" t="s">
        <v>5</v>
      </c>
      <c r="D28" s="263"/>
      <c r="E28" s="168"/>
      <c r="F28" s="169"/>
      <c r="G28" s="169"/>
      <c r="H28" s="170"/>
      <c r="I28" s="167"/>
      <c r="J28" s="49"/>
      <c r="K28" s="49"/>
      <c r="L28" s="49"/>
      <c r="Q28" s="80"/>
    </row>
    <row r="29" spans="1:17" x14ac:dyDescent="0.25">
      <c r="A29" s="65" t="s">
        <v>158</v>
      </c>
      <c r="B29" s="7" t="s">
        <v>140</v>
      </c>
      <c r="C29" s="8" t="s">
        <v>5</v>
      </c>
      <c r="D29" s="261" t="s">
        <v>156</v>
      </c>
      <c r="E29" s="168"/>
      <c r="F29" s="169"/>
      <c r="G29" s="169"/>
      <c r="H29" s="170"/>
      <c r="I29" s="167"/>
      <c r="J29" s="49"/>
      <c r="K29" s="49"/>
      <c r="L29" s="49"/>
      <c r="Q29" s="80"/>
    </row>
    <row r="30" spans="1:17" ht="14.4" thickBot="1" x14ac:dyDescent="0.3">
      <c r="A30" s="66" t="s">
        <v>157</v>
      </c>
      <c r="B30" s="7" t="s">
        <v>139</v>
      </c>
      <c r="C30" s="8" t="s">
        <v>5</v>
      </c>
      <c r="D30" s="264"/>
      <c r="E30" s="168"/>
      <c r="F30" s="169"/>
      <c r="G30" s="169"/>
      <c r="H30" s="170"/>
      <c r="I30" s="41"/>
      <c r="J30" s="49"/>
      <c r="K30" s="49"/>
      <c r="L30" s="49"/>
      <c r="Q30" s="80"/>
    </row>
    <row r="31" spans="1:17" ht="16.2" thickBot="1" x14ac:dyDescent="0.3">
      <c r="A31" s="56" t="s">
        <v>167</v>
      </c>
      <c r="B31" s="76"/>
      <c r="C31" s="57"/>
      <c r="D31" s="57"/>
      <c r="E31" s="58"/>
      <c r="F31" s="58"/>
      <c r="G31" s="58"/>
      <c r="H31" s="58"/>
      <c r="I31" s="59"/>
      <c r="J31" s="49"/>
      <c r="K31" s="49"/>
      <c r="L31" s="49"/>
    </row>
    <row r="32" spans="1:17" x14ac:dyDescent="0.25">
      <c r="A32" s="9" t="s">
        <v>188</v>
      </c>
      <c r="B32" s="179" t="s">
        <v>131</v>
      </c>
      <c r="C32" s="8" t="s">
        <v>5</v>
      </c>
      <c r="D32" s="32">
        <v>200</v>
      </c>
      <c r="E32" s="109"/>
      <c r="F32" s="115"/>
      <c r="G32" s="115"/>
      <c r="H32" s="116"/>
      <c r="I32" s="41">
        <f>D32*COUNTA(E32:H32)</f>
        <v>0</v>
      </c>
      <c r="J32" s="49"/>
      <c r="K32" s="157"/>
      <c r="L32" s="158"/>
      <c r="M32" s="157"/>
      <c r="N32" s="158"/>
      <c r="O32" s="158"/>
    </row>
    <row r="33" spans="1:18" x14ac:dyDescent="0.25">
      <c r="A33" s="9" t="s">
        <v>168</v>
      </c>
      <c r="B33" s="179" t="s">
        <v>132</v>
      </c>
      <c r="C33" s="9" t="s">
        <v>6</v>
      </c>
      <c r="D33" s="32">
        <v>250</v>
      </c>
      <c r="E33" s="109"/>
      <c r="F33" s="115"/>
      <c r="G33" s="115"/>
      <c r="H33" s="116"/>
      <c r="I33" s="41">
        <f>D33*COUNTA(E33:H33)</f>
        <v>0</v>
      </c>
      <c r="J33" s="49"/>
      <c r="K33" s="157"/>
      <c r="L33" s="157"/>
      <c r="M33" s="157"/>
      <c r="N33" s="158"/>
    </row>
    <row r="34" spans="1:18" ht="14.4" thickBot="1" x14ac:dyDescent="0.3">
      <c r="A34" s="9" t="s">
        <v>169</v>
      </c>
      <c r="B34" s="179" t="s">
        <v>89</v>
      </c>
      <c r="C34" s="9" t="s">
        <v>7</v>
      </c>
      <c r="D34" s="32">
        <v>300</v>
      </c>
      <c r="E34" s="109"/>
      <c r="F34" s="115"/>
      <c r="G34" s="115"/>
      <c r="H34" s="116"/>
      <c r="I34" s="41">
        <f>D34*COUNTA(E34:H34)</f>
        <v>0</v>
      </c>
      <c r="J34" s="49"/>
      <c r="K34" s="157"/>
      <c r="L34" s="157"/>
      <c r="M34" s="157"/>
      <c r="N34" s="158"/>
    </row>
    <row r="35" spans="1:18" ht="16.2" thickBot="1" x14ac:dyDescent="0.3">
      <c r="A35" s="56" t="s">
        <v>134</v>
      </c>
      <c r="B35" s="57"/>
      <c r="C35" s="57"/>
      <c r="D35" s="57"/>
      <c r="E35" s="58"/>
      <c r="F35" s="58"/>
      <c r="G35" s="58"/>
      <c r="H35" s="58"/>
      <c r="I35" s="59"/>
      <c r="J35" s="49"/>
      <c r="O35" s="158"/>
    </row>
    <row r="36" spans="1:18" ht="14.4" thickBot="1" x14ac:dyDescent="0.3">
      <c r="A36" s="172" t="s">
        <v>187</v>
      </c>
      <c r="B36" s="139" t="s">
        <v>165</v>
      </c>
      <c r="C36" s="8" t="s">
        <v>166</v>
      </c>
      <c r="D36" s="180">
        <v>140</v>
      </c>
      <c r="E36" s="109"/>
      <c r="F36" s="110"/>
      <c r="G36" s="110"/>
      <c r="H36" s="111"/>
      <c r="I36" s="41">
        <f t="shared" ref="I36:I42" si="3">D36*COUNTA(E36:H36)</f>
        <v>0</v>
      </c>
      <c r="Q36" s="80"/>
      <c r="R36" s="80"/>
    </row>
    <row r="37" spans="1:18" x14ac:dyDescent="0.25">
      <c r="A37" s="68"/>
      <c r="B37" s="276" t="s">
        <v>130</v>
      </c>
      <c r="C37" s="11" t="s">
        <v>12</v>
      </c>
      <c r="D37" s="71">
        <v>430</v>
      </c>
      <c r="E37" s="117"/>
      <c r="F37" s="107"/>
      <c r="G37" s="107"/>
      <c r="H37" s="108"/>
      <c r="I37" s="39">
        <f t="shared" si="3"/>
        <v>0</v>
      </c>
      <c r="J37" s="49"/>
      <c r="K37" s="49"/>
      <c r="L37" s="49"/>
    </row>
    <row r="38" spans="1:18" x14ac:dyDescent="0.25">
      <c r="A38" s="29" t="s">
        <v>11</v>
      </c>
      <c r="B38" s="277"/>
      <c r="C38" s="8" t="s">
        <v>13</v>
      </c>
      <c r="D38" s="72">
        <v>640</v>
      </c>
      <c r="E38" s="118"/>
      <c r="F38" s="115"/>
      <c r="G38" s="115"/>
      <c r="H38" s="116"/>
      <c r="I38" s="41">
        <f t="shared" si="3"/>
        <v>0</v>
      </c>
      <c r="J38" s="49"/>
      <c r="K38" s="49"/>
      <c r="L38" s="49"/>
    </row>
    <row r="39" spans="1:18" ht="14.4" thickBot="1" x14ac:dyDescent="0.3">
      <c r="A39" s="30"/>
      <c r="B39" s="278"/>
      <c r="C39" s="44" t="s">
        <v>113</v>
      </c>
      <c r="D39" s="73">
        <v>800</v>
      </c>
      <c r="E39" s="119"/>
      <c r="F39" s="120"/>
      <c r="G39" s="120"/>
      <c r="H39" s="121"/>
      <c r="I39" s="46">
        <f t="shared" si="3"/>
        <v>0</v>
      </c>
      <c r="J39" s="49"/>
      <c r="K39" s="49"/>
      <c r="L39" s="49"/>
    </row>
    <row r="40" spans="1:18" ht="13.35" customHeight="1" x14ac:dyDescent="0.25">
      <c r="A40" s="74"/>
      <c r="B40" s="279" t="s">
        <v>159</v>
      </c>
      <c r="C40" s="11" t="s">
        <v>12</v>
      </c>
      <c r="D40" s="69">
        <v>430</v>
      </c>
      <c r="E40" s="106"/>
      <c r="F40" s="107"/>
      <c r="G40" s="107"/>
      <c r="H40" s="108"/>
      <c r="I40" s="39">
        <f t="shared" si="3"/>
        <v>0</v>
      </c>
      <c r="J40" s="49"/>
      <c r="K40" s="49"/>
      <c r="L40" s="49"/>
    </row>
    <row r="41" spans="1:18" x14ac:dyDescent="0.25">
      <c r="A41" s="67" t="s">
        <v>68</v>
      </c>
      <c r="B41" s="277"/>
      <c r="C41" s="8" t="s">
        <v>13</v>
      </c>
      <c r="D41" s="64">
        <v>640</v>
      </c>
      <c r="E41" s="109"/>
      <c r="F41" s="115"/>
      <c r="G41" s="115"/>
      <c r="H41" s="116"/>
      <c r="I41" s="41">
        <f t="shared" si="3"/>
        <v>0</v>
      </c>
      <c r="J41" s="49"/>
      <c r="K41" s="49"/>
      <c r="L41" s="49"/>
    </row>
    <row r="42" spans="1:18" ht="14.4" thickBot="1" x14ac:dyDescent="0.3">
      <c r="A42" s="75"/>
      <c r="B42" s="278"/>
      <c r="C42" s="44" t="s">
        <v>113</v>
      </c>
      <c r="D42" s="70">
        <v>800</v>
      </c>
      <c r="E42" s="112"/>
      <c r="F42" s="120"/>
      <c r="G42" s="120"/>
      <c r="H42" s="121"/>
      <c r="I42" s="46">
        <f t="shared" si="3"/>
        <v>0</v>
      </c>
      <c r="J42" s="49"/>
      <c r="K42" s="49"/>
      <c r="L42" s="49"/>
    </row>
    <row r="43" spans="1:18" ht="16.350000000000001" customHeight="1" thickBot="1" x14ac:dyDescent="0.3">
      <c r="A43" s="280" t="s">
        <v>77</v>
      </c>
      <c r="B43" s="281"/>
      <c r="C43" s="281"/>
      <c r="D43" s="281"/>
      <c r="E43" s="281"/>
      <c r="F43" s="281"/>
      <c r="G43" s="281"/>
      <c r="H43" s="281"/>
      <c r="I43" s="100"/>
      <c r="J43" s="49"/>
      <c r="K43" s="49"/>
      <c r="L43" s="49"/>
    </row>
    <row r="44" spans="1:18" ht="14.4" thickBot="1" x14ac:dyDescent="0.3">
      <c r="A44" s="134" t="s">
        <v>142</v>
      </c>
      <c r="B44" s="282"/>
      <c r="C44" s="282"/>
      <c r="D44" s="283"/>
      <c r="E44" s="78">
        <f>COUNTA(E13:E24,E32:E42)</f>
        <v>0</v>
      </c>
      <c r="F44" s="78">
        <f>COUNTA(F13:F24,F32:F42)</f>
        <v>0</v>
      </c>
      <c r="G44" s="78">
        <f>COUNTA(G13:G24,G32:G42)</f>
        <v>0</v>
      </c>
      <c r="H44" s="78">
        <f>COUNTA(H13:H24,H32:H42)</f>
        <v>0</v>
      </c>
      <c r="I44" s="77">
        <f>-ROUNDUP(IF(SUM(E44:H44)&gt;=3,SUM(I13:I42)*0.1,0),0)</f>
        <v>0</v>
      </c>
      <c r="J44" s="49"/>
      <c r="K44" s="49"/>
      <c r="L44" s="49"/>
    </row>
    <row r="45" spans="1:18" ht="14.4" thickBot="1" x14ac:dyDescent="0.3">
      <c r="A45" s="284" t="s">
        <v>51</v>
      </c>
      <c r="B45" s="285"/>
      <c r="C45" s="285"/>
      <c r="D45" s="285"/>
      <c r="E45" s="132"/>
      <c r="F45" s="132"/>
      <c r="G45" s="135" t="s">
        <v>50</v>
      </c>
      <c r="H45" s="133">
        <v>45873</v>
      </c>
      <c r="I45" s="77">
        <f ca="1">-IF(TODAY()&lt;=H45,COUNTA(E9:H9)*10,0)</f>
        <v>0</v>
      </c>
      <c r="J45" s="49"/>
      <c r="K45" s="49"/>
      <c r="L45" s="49"/>
    </row>
    <row r="47" spans="1:18" x14ac:dyDescent="0.25">
      <c r="B47" s="103"/>
    </row>
    <row r="48" spans="1:18" s="61" customFormat="1" ht="15.6" x14ac:dyDescent="0.25">
      <c r="A48" s="145" t="s">
        <v>86</v>
      </c>
      <c r="B48" s="79"/>
      <c r="C48" s="79"/>
      <c r="D48" s="147"/>
      <c r="E48" s="147"/>
      <c r="F48" s="147"/>
      <c r="G48" s="147"/>
      <c r="H48" s="148"/>
      <c r="I48" s="155">
        <f ca="1">SUM(I11:I46)</f>
        <v>0</v>
      </c>
      <c r="K48" s="85"/>
      <c r="M48" s="85"/>
      <c r="N48" s="85"/>
      <c r="O48" s="85"/>
      <c r="P48" s="85"/>
      <c r="Q48" s="85"/>
    </row>
    <row r="49" spans="1:17" s="61" customFormat="1" ht="15.6" x14ac:dyDescent="0.25">
      <c r="A49" s="146" t="s">
        <v>115</v>
      </c>
      <c r="B49" s="144"/>
      <c r="C49" s="144"/>
      <c r="D49" s="149"/>
      <c r="E49" s="149"/>
      <c r="F49" s="149"/>
      <c r="G49" s="149"/>
      <c r="H49" s="150" t="s">
        <v>87</v>
      </c>
      <c r="I49" s="154">
        <f>COUNTA(E9:H9)</f>
        <v>0</v>
      </c>
      <c r="K49" s="85"/>
      <c r="M49" s="85"/>
      <c r="N49" s="85"/>
      <c r="O49" s="85"/>
      <c r="P49" s="85"/>
      <c r="Q49" s="85"/>
    </row>
    <row r="50" spans="1:17" s="61" customFormat="1" ht="15.6" x14ac:dyDescent="0.25">
      <c r="A50" s="156" t="s">
        <v>80</v>
      </c>
      <c r="B50" s="151"/>
      <c r="C50" s="151"/>
      <c r="D50" s="152"/>
      <c r="E50" s="152"/>
      <c r="F50" s="152"/>
      <c r="G50" s="152"/>
      <c r="H50" s="153"/>
      <c r="I50" s="155">
        <f ca="1">I48+15*I49</f>
        <v>0</v>
      </c>
      <c r="K50" s="85"/>
      <c r="M50" s="85"/>
      <c r="N50" s="85"/>
      <c r="O50" s="85"/>
      <c r="P50" s="85"/>
      <c r="Q50" s="85"/>
    </row>
    <row r="51" spans="1:17" x14ac:dyDescent="0.25">
      <c r="A51" s="12"/>
      <c r="B51" s="12"/>
      <c r="C51" s="12"/>
      <c r="D51" s="12"/>
      <c r="E51" s="12"/>
      <c r="G51" s="12"/>
      <c r="H51" s="12"/>
      <c r="I51" s="81"/>
      <c r="K51" s="6"/>
      <c r="L51" s="6"/>
      <c r="M51" s="6"/>
      <c r="N51" s="6"/>
      <c r="O51" s="6"/>
      <c r="P51" s="6"/>
      <c r="Q51" s="6"/>
    </row>
    <row r="52" spans="1:17" x14ac:dyDescent="0.25">
      <c r="A52" s="87" t="s">
        <v>114</v>
      </c>
      <c r="B52" s="88"/>
      <c r="C52" s="89"/>
      <c r="D52" s="89"/>
      <c r="E52" s="89"/>
      <c r="F52" s="89"/>
      <c r="G52" s="89"/>
      <c r="H52" s="89"/>
      <c r="I52" s="90"/>
      <c r="K52" s="6"/>
      <c r="N52" s="6"/>
      <c r="O52" s="6"/>
      <c r="P52" s="6"/>
      <c r="Q52" s="6"/>
    </row>
    <row r="53" spans="1:17" x14ac:dyDescent="0.25">
      <c r="A53" s="91"/>
      <c r="B53" s="86"/>
      <c r="C53" s="86"/>
      <c r="D53" s="31"/>
      <c r="E53" s="31"/>
      <c r="F53" s="31"/>
      <c r="G53" s="31"/>
      <c r="H53" s="31"/>
      <c r="I53" s="92"/>
      <c r="K53" s="6"/>
      <c r="M53" s="6"/>
      <c r="N53" s="6"/>
      <c r="O53" s="6"/>
      <c r="P53" s="6"/>
      <c r="Q53" s="6"/>
    </row>
    <row r="54" spans="1:17" x14ac:dyDescent="0.25">
      <c r="A54" s="93" t="s">
        <v>78</v>
      </c>
      <c r="B54" s="31"/>
      <c r="C54" s="31"/>
      <c r="D54" s="31"/>
      <c r="E54" s="31"/>
      <c r="F54" s="31"/>
      <c r="G54" s="265" t="s">
        <v>44</v>
      </c>
      <c r="H54" s="265"/>
      <c r="I54" s="266"/>
      <c r="K54" s="6"/>
      <c r="M54" s="6"/>
      <c r="N54" s="6"/>
      <c r="O54" s="6"/>
      <c r="P54" s="6"/>
      <c r="Q54" s="6"/>
    </row>
    <row r="55" spans="1:17" x14ac:dyDescent="0.25">
      <c r="A55" s="93" t="s">
        <v>46</v>
      </c>
      <c r="B55" s="31"/>
      <c r="C55" s="31"/>
      <c r="D55" s="31"/>
      <c r="E55" s="31"/>
      <c r="F55" s="31"/>
      <c r="G55" s="82" t="s">
        <v>43</v>
      </c>
      <c r="H55" s="136">
        <f>EOMONTH($H$45,2)</f>
        <v>45961</v>
      </c>
      <c r="I55" s="95">
        <f ca="1">ROUNDUP(($I$50)/3,0)</f>
        <v>0</v>
      </c>
      <c r="K55" s="6"/>
      <c r="M55" s="6"/>
      <c r="N55" s="6"/>
      <c r="O55" s="6"/>
      <c r="P55" s="6"/>
      <c r="Q55" s="6"/>
    </row>
    <row r="56" spans="1:17" x14ac:dyDescent="0.25">
      <c r="A56" s="93" t="s">
        <v>45</v>
      </c>
      <c r="B56" s="31"/>
      <c r="C56" s="31"/>
      <c r="D56" s="31"/>
      <c r="E56" s="31"/>
      <c r="F56" s="31"/>
      <c r="G56" s="83" t="s">
        <v>24</v>
      </c>
      <c r="H56" s="136">
        <f>EOMONTH($H$45,5)</f>
        <v>46053</v>
      </c>
      <c r="I56" s="95">
        <f ca="1">ROUNDUP(($I$50)/3,0)</f>
        <v>0</v>
      </c>
      <c r="K56" s="6"/>
      <c r="M56" s="6"/>
      <c r="N56" s="6"/>
      <c r="O56" s="6"/>
      <c r="P56" s="6"/>
      <c r="Q56" s="6"/>
    </row>
    <row r="57" spans="1:17" x14ac:dyDescent="0.25">
      <c r="A57" s="93" t="s">
        <v>42</v>
      </c>
      <c r="B57" s="31"/>
      <c r="C57" s="31"/>
      <c r="D57" s="31"/>
      <c r="E57" s="31"/>
      <c r="F57" s="31"/>
      <c r="G57" s="83" t="s">
        <v>25</v>
      </c>
      <c r="H57" s="136">
        <f>EOMONTH($H$45,8)</f>
        <v>46142</v>
      </c>
      <c r="I57" s="96">
        <f ca="1">I50-I55-I56</f>
        <v>0</v>
      </c>
      <c r="J57" s="6"/>
      <c r="L57" s="6"/>
      <c r="M57" s="6"/>
      <c r="N57" s="6"/>
      <c r="O57" s="6"/>
      <c r="P57" s="6"/>
    </row>
    <row r="58" spans="1:17" x14ac:dyDescent="0.25">
      <c r="A58" s="94"/>
      <c r="B58" s="31"/>
      <c r="C58" s="31"/>
      <c r="D58" s="31"/>
      <c r="E58" s="31"/>
      <c r="F58" s="31"/>
      <c r="G58" s="31"/>
      <c r="H58" s="31"/>
      <c r="I58" s="92"/>
      <c r="K58" s="6"/>
      <c r="M58" s="6"/>
      <c r="N58" s="6"/>
      <c r="O58" s="6"/>
      <c r="P58" s="6"/>
      <c r="Q58" s="6"/>
    </row>
    <row r="59" spans="1:17" x14ac:dyDescent="0.25">
      <c r="A59" s="97" t="s">
        <v>73</v>
      </c>
      <c r="B59" s="98"/>
      <c r="C59" s="98"/>
      <c r="D59" s="98"/>
      <c r="E59" s="98"/>
      <c r="F59" s="98"/>
      <c r="G59" s="98"/>
      <c r="H59" s="98"/>
      <c r="I59" s="63"/>
      <c r="K59" s="6"/>
      <c r="L59" s="6"/>
      <c r="M59" s="6"/>
      <c r="N59" s="6"/>
      <c r="O59" s="6"/>
      <c r="P59" s="6"/>
      <c r="Q59" s="6"/>
    </row>
    <row r="60" spans="1:17" x14ac:dyDescent="0.25">
      <c r="B60" s="103"/>
    </row>
    <row r="61" spans="1:17" x14ac:dyDescent="0.25">
      <c r="B61" s="103"/>
    </row>
    <row r="62" spans="1:17" x14ac:dyDescent="0.25">
      <c r="A62" s="13" t="s">
        <v>26</v>
      </c>
      <c r="B62" s="14"/>
      <c r="C62" s="14"/>
      <c r="D62" s="14"/>
      <c r="E62" s="14"/>
      <c r="G62" s="23"/>
      <c r="H62" s="23"/>
      <c r="K62" s="6"/>
      <c r="L62" s="6"/>
      <c r="M62" s="6"/>
      <c r="N62" s="6"/>
      <c r="O62" s="6"/>
      <c r="P62" s="6"/>
      <c r="Q62" s="6"/>
    </row>
    <row r="63" spans="1:17" x14ac:dyDescent="0.25">
      <c r="A63" s="13" t="s">
        <v>15</v>
      </c>
      <c r="B63" s="15"/>
      <c r="C63" s="15"/>
      <c r="D63" s="15"/>
      <c r="E63" s="15"/>
      <c r="F63" s="15"/>
      <c r="G63" s="4"/>
      <c r="H63" s="27"/>
    </row>
    <row r="64" spans="1:17" x14ac:dyDescent="0.25">
      <c r="A64" s="13" t="s">
        <v>16</v>
      </c>
      <c r="B64" s="15"/>
      <c r="C64" s="15"/>
      <c r="D64" s="15"/>
      <c r="E64" s="15"/>
      <c r="F64" s="15"/>
    </row>
    <row r="65" spans="1:6" x14ac:dyDescent="0.25">
      <c r="A65" s="13" t="s">
        <v>79</v>
      </c>
      <c r="B65" s="15"/>
      <c r="C65" s="15"/>
      <c r="D65" s="15"/>
      <c r="E65" s="15"/>
      <c r="F65" s="15"/>
    </row>
    <row r="66" spans="1:6" x14ac:dyDescent="0.25">
      <c r="A66" s="25" t="s">
        <v>23</v>
      </c>
      <c r="B66" s="15"/>
      <c r="C66" s="15"/>
      <c r="D66" s="15"/>
      <c r="E66" s="15"/>
      <c r="F66" s="14"/>
    </row>
    <row r="67" spans="1:6" x14ac:dyDescent="0.25">
      <c r="A67" s="24" t="s">
        <v>27</v>
      </c>
      <c r="B67" s="18"/>
      <c r="C67" s="19"/>
      <c r="D67" s="19"/>
      <c r="E67" s="19"/>
      <c r="F67" s="84" t="s">
        <v>22</v>
      </c>
    </row>
    <row r="68" spans="1:6" x14ac:dyDescent="0.25">
      <c r="F68" s="20"/>
    </row>
    <row r="69" spans="1:6" x14ac:dyDescent="0.25">
      <c r="A69" s="104" t="s">
        <v>48</v>
      </c>
      <c r="C69" s="21"/>
      <c r="D69" s="21"/>
      <c r="E69" s="21"/>
      <c r="F69" s="22"/>
    </row>
    <row r="70" spans="1:6" x14ac:dyDescent="0.25">
      <c r="A70" s="28" t="s">
        <v>49</v>
      </c>
      <c r="B70" s="102" t="s">
        <v>47</v>
      </c>
      <c r="D70" s="5"/>
      <c r="E70" s="5"/>
      <c r="F70" s="26" t="s">
        <v>17</v>
      </c>
    </row>
    <row r="71" spans="1:6" x14ac:dyDescent="0.25">
      <c r="B71" s="103"/>
    </row>
    <row r="72" spans="1:6" x14ac:dyDescent="0.25">
      <c r="B72" s="103"/>
    </row>
  </sheetData>
  <mergeCells count="15">
    <mergeCell ref="D26:D28"/>
    <mergeCell ref="D29:D30"/>
    <mergeCell ref="G54:I54"/>
    <mergeCell ref="A1:H1"/>
    <mergeCell ref="A2:H2"/>
    <mergeCell ref="A4:C4"/>
    <mergeCell ref="E4:G4"/>
    <mergeCell ref="A5:C5"/>
    <mergeCell ref="A6:F6"/>
    <mergeCell ref="A25:I25"/>
    <mergeCell ref="B37:B39"/>
    <mergeCell ref="B40:B42"/>
    <mergeCell ref="A43:H43"/>
    <mergeCell ref="B44:D44"/>
    <mergeCell ref="A45:D45"/>
  </mergeCells>
  <hyperlinks>
    <hyperlink ref="B70" r:id="rId1" xr:uid="{71B95113-DDFE-40DD-B810-6CFE4F623288}"/>
  </hyperlinks>
  <printOptions horizontalCentered="1"/>
  <pageMargins left="0.23622047244094491" right="0.23622047244094491" top="0.19685039370078741" bottom="0.19685039370078741" header="0.31496062992125984" footer="0.31496062992125984"/>
  <pageSetup paperSize="9" scale="85" fitToHeight="0" orientation="portrait" r:id="rId2"/>
  <drawing r:id="rId3"/>
  <legacyDrawing r:id="rId4"/>
  <oleObjects>
    <mc:AlternateContent xmlns:mc="http://schemas.openxmlformats.org/markup-compatibility/2006">
      <mc:Choice Requires="x14">
        <oleObject progId="Acrobat.Document.DC" shapeId="4097" r:id="rId5">
          <objectPr defaultSize="0" autoPict="0" r:id="rId6">
            <anchor moveWithCells="1">
              <from>
                <xdr:col>0</xdr:col>
                <xdr:colOff>0</xdr:colOff>
                <xdr:row>150</xdr:row>
                <xdr:rowOff>121920</xdr:rowOff>
              </from>
              <to>
                <xdr:col>8</xdr:col>
                <xdr:colOff>708660</xdr:colOff>
                <xdr:row>219</xdr:row>
                <xdr:rowOff>68580</xdr:rowOff>
              </to>
            </anchor>
          </objectPr>
        </oleObject>
      </mc:Choice>
      <mc:Fallback>
        <oleObject progId="Acrobat.Document.DC" shapeId="409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DC73-123E-4F5D-ACD9-D0BCEAE39BC5}">
  <sheetPr>
    <pageSetUpPr fitToPage="1"/>
  </sheetPr>
  <dimension ref="A1:Q66"/>
  <sheetViews>
    <sheetView showGridLines="0" zoomScaleNormal="100" workbookViewId="0">
      <selection activeCell="B24" sqref="B24"/>
    </sheetView>
  </sheetViews>
  <sheetFormatPr baseColWidth="10" defaultColWidth="10.88671875" defaultRowHeight="13.8" x14ac:dyDescent="0.25"/>
  <cols>
    <col min="1" max="1" width="18.5546875" style="28" bestFit="1" customWidth="1"/>
    <col min="2" max="2" width="14.44140625" style="28" customWidth="1"/>
    <col min="3" max="16384" width="10.88671875" style="28"/>
  </cols>
  <sheetData>
    <row r="1" spans="1:14" ht="15.6" x14ac:dyDescent="0.25">
      <c r="A1" s="267" t="s">
        <v>74</v>
      </c>
      <c r="B1" s="268"/>
      <c r="C1" s="268"/>
      <c r="D1" s="268"/>
      <c r="E1" s="268"/>
      <c r="F1" s="268"/>
      <c r="G1" s="268"/>
      <c r="H1" s="268"/>
    </row>
    <row r="2" spans="1:14" x14ac:dyDescent="0.25">
      <c r="A2" s="269" t="s">
        <v>88</v>
      </c>
      <c r="B2" s="270"/>
      <c r="C2" s="270"/>
      <c r="D2" s="270"/>
      <c r="E2" s="270"/>
      <c r="F2" s="270"/>
      <c r="G2" s="270"/>
      <c r="H2" s="270"/>
    </row>
    <row r="3" spans="1:14" x14ac:dyDescent="0.25">
      <c r="A3" s="52"/>
      <c r="B3" s="50"/>
      <c r="C3" s="53"/>
      <c r="D3" s="50"/>
      <c r="E3" s="50"/>
      <c r="F3" s="50"/>
      <c r="G3" s="51"/>
      <c r="H3" s="51"/>
    </row>
    <row r="4" spans="1:14" ht="15.6" x14ac:dyDescent="0.25">
      <c r="A4" s="271" t="s">
        <v>55</v>
      </c>
      <c r="B4" s="271"/>
      <c r="C4" s="271"/>
      <c r="D4" s="137" t="s">
        <v>0</v>
      </c>
      <c r="E4" s="272"/>
      <c r="F4" s="272"/>
      <c r="G4" s="272"/>
      <c r="H4" s="51"/>
    </row>
    <row r="5" spans="1:14" ht="15.6" x14ac:dyDescent="0.25">
      <c r="A5" s="271" t="s">
        <v>1</v>
      </c>
      <c r="B5" s="271"/>
      <c r="C5" s="271"/>
      <c r="D5" s="137" t="s">
        <v>2</v>
      </c>
      <c r="E5" s="99"/>
      <c r="F5" s="99"/>
      <c r="G5" s="62"/>
      <c r="H5" s="51"/>
    </row>
    <row r="6" spans="1:14" ht="15.6" x14ac:dyDescent="0.25">
      <c r="A6" s="271" t="s">
        <v>54</v>
      </c>
      <c r="B6" s="271"/>
      <c r="C6" s="271"/>
      <c r="D6" s="271"/>
      <c r="E6" s="271"/>
      <c r="F6" s="271"/>
      <c r="G6" s="60"/>
      <c r="H6" s="50"/>
      <c r="N6" s="105"/>
    </row>
    <row r="7" spans="1:14" ht="7.5" customHeight="1" thickBot="1" x14ac:dyDescent="0.3"/>
    <row r="8" spans="1:14" x14ac:dyDescent="0.25">
      <c r="D8" s="48" t="s">
        <v>35</v>
      </c>
      <c r="E8" s="122"/>
      <c r="F8" s="123"/>
      <c r="G8" s="123"/>
      <c r="H8" s="124"/>
    </row>
    <row r="9" spans="1:14" x14ac:dyDescent="0.25">
      <c r="D9" s="48" t="s">
        <v>36</v>
      </c>
      <c r="E9" s="125" t="s">
        <v>116</v>
      </c>
      <c r="F9" s="126" t="s">
        <v>117</v>
      </c>
      <c r="G9" s="126" t="s">
        <v>119</v>
      </c>
      <c r="H9" s="127"/>
    </row>
    <row r="10" spans="1:14" ht="14.4" thickBot="1" x14ac:dyDescent="0.3">
      <c r="D10" s="48" t="s">
        <v>111</v>
      </c>
      <c r="E10" s="128"/>
      <c r="F10" s="129"/>
      <c r="G10" s="130"/>
      <c r="H10" s="131"/>
    </row>
    <row r="11" spans="1:14" ht="14.4" thickBot="1" x14ac:dyDescent="0.3">
      <c r="A11" s="101" t="s">
        <v>37</v>
      </c>
      <c r="B11" s="54" t="s">
        <v>41</v>
      </c>
      <c r="C11" s="54" t="s">
        <v>3</v>
      </c>
      <c r="D11" s="55" t="s">
        <v>29</v>
      </c>
      <c r="E11" s="34" t="s">
        <v>31</v>
      </c>
      <c r="F11" s="35" t="s">
        <v>32</v>
      </c>
      <c r="G11" s="35" t="s">
        <v>33</v>
      </c>
      <c r="H11" s="36" t="s">
        <v>34</v>
      </c>
      <c r="I11" s="47" t="s">
        <v>38</v>
      </c>
    </row>
    <row r="12" spans="1:14" ht="16.2" thickBot="1" x14ac:dyDescent="0.3">
      <c r="A12" s="56" t="s">
        <v>58</v>
      </c>
      <c r="B12" s="57"/>
      <c r="C12" s="57"/>
      <c r="D12" s="57"/>
      <c r="E12" s="58"/>
      <c r="F12" s="58"/>
      <c r="G12" s="58"/>
      <c r="H12" s="58"/>
      <c r="I12" s="59"/>
    </row>
    <row r="13" spans="1:14" x14ac:dyDescent="0.25">
      <c r="A13" s="37" t="s">
        <v>99</v>
      </c>
      <c r="B13" s="138" t="s">
        <v>91</v>
      </c>
      <c r="C13" s="11" t="s">
        <v>4</v>
      </c>
      <c r="D13" s="38">
        <v>135</v>
      </c>
      <c r="E13" s="106"/>
      <c r="F13" s="107"/>
      <c r="G13" s="107"/>
      <c r="H13" s="108"/>
      <c r="I13" s="39">
        <f>D13*COUNTA(E13:H13)</f>
        <v>0</v>
      </c>
    </row>
    <row r="14" spans="1:14" x14ac:dyDescent="0.25">
      <c r="A14" s="40" t="s">
        <v>102</v>
      </c>
      <c r="B14" s="139" t="s">
        <v>92</v>
      </c>
      <c r="C14" s="8" t="s">
        <v>5</v>
      </c>
      <c r="D14" s="33">
        <v>175</v>
      </c>
      <c r="E14" s="109"/>
      <c r="F14" s="110"/>
      <c r="G14" s="110"/>
      <c r="H14" s="111"/>
      <c r="I14" s="41">
        <f t="shared" ref="I14:I21" si="0">D14*COUNTA(E14:H14)</f>
        <v>0</v>
      </c>
    </row>
    <row r="15" spans="1:14" x14ac:dyDescent="0.25">
      <c r="A15" s="40" t="s">
        <v>103</v>
      </c>
      <c r="B15" s="139" t="s">
        <v>98</v>
      </c>
      <c r="C15" s="8" t="s">
        <v>5</v>
      </c>
      <c r="D15" s="33">
        <v>175</v>
      </c>
      <c r="E15" s="109"/>
      <c r="F15" s="110"/>
      <c r="G15" s="110"/>
      <c r="H15" s="111"/>
      <c r="I15" s="41">
        <f t="shared" si="0"/>
        <v>0</v>
      </c>
    </row>
    <row r="16" spans="1:14" x14ac:dyDescent="0.25">
      <c r="A16" s="40" t="s">
        <v>104</v>
      </c>
      <c r="B16" s="139" t="s">
        <v>93</v>
      </c>
      <c r="C16" s="8" t="s">
        <v>6</v>
      </c>
      <c r="D16" s="33">
        <v>215</v>
      </c>
      <c r="E16" s="109"/>
      <c r="F16" s="110"/>
      <c r="G16" s="110"/>
      <c r="H16" s="111"/>
      <c r="I16" s="41">
        <f t="shared" si="0"/>
        <v>0</v>
      </c>
    </row>
    <row r="17" spans="1:12" x14ac:dyDescent="0.25">
      <c r="A17" s="40" t="s">
        <v>105</v>
      </c>
      <c r="B17" s="139" t="s">
        <v>94</v>
      </c>
      <c r="C17" s="8" t="s">
        <v>7</v>
      </c>
      <c r="D17" s="33">
        <v>250</v>
      </c>
      <c r="E17" s="109"/>
      <c r="F17" s="110" t="s">
        <v>118</v>
      </c>
      <c r="G17" s="110"/>
      <c r="H17" s="111"/>
      <c r="I17" s="41">
        <f t="shared" si="0"/>
        <v>250</v>
      </c>
    </row>
    <row r="18" spans="1:12" x14ac:dyDescent="0.25">
      <c r="A18" s="40" t="s">
        <v>100</v>
      </c>
      <c r="B18" s="7" t="s">
        <v>95</v>
      </c>
      <c r="C18" s="8" t="s">
        <v>7</v>
      </c>
      <c r="D18" s="33">
        <v>250</v>
      </c>
      <c r="E18" s="109"/>
      <c r="F18" s="110"/>
      <c r="G18" s="110"/>
      <c r="H18" s="111"/>
      <c r="I18" s="41">
        <f t="shared" si="0"/>
        <v>0</v>
      </c>
      <c r="J18" s="49"/>
    </row>
    <row r="19" spans="1:12" x14ac:dyDescent="0.25">
      <c r="A19" s="40" t="s">
        <v>106</v>
      </c>
      <c r="B19" s="7" t="s">
        <v>96</v>
      </c>
      <c r="C19" s="8" t="s">
        <v>7</v>
      </c>
      <c r="D19" s="33">
        <v>250</v>
      </c>
      <c r="E19" s="109" t="s">
        <v>118</v>
      </c>
      <c r="F19" s="110"/>
      <c r="G19" s="110"/>
      <c r="H19" s="111"/>
      <c r="I19" s="41">
        <f t="shared" si="0"/>
        <v>250</v>
      </c>
      <c r="J19" s="49"/>
    </row>
    <row r="20" spans="1:12" x14ac:dyDescent="0.25">
      <c r="A20" s="140" t="s">
        <v>101</v>
      </c>
      <c r="B20" s="9" t="s">
        <v>97</v>
      </c>
      <c r="C20" s="141" t="s">
        <v>7</v>
      </c>
      <c r="D20" s="33">
        <v>250</v>
      </c>
      <c r="E20" s="109"/>
      <c r="F20" s="142"/>
      <c r="G20" s="142"/>
      <c r="H20" s="143"/>
      <c r="I20" s="41">
        <f t="shared" si="0"/>
        <v>0</v>
      </c>
      <c r="J20" s="49"/>
    </row>
    <row r="21" spans="1:12" ht="14.4" thickBot="1" x14ac:dyDescent="0.3">
      <c r="A21" s="42" t="s">
        <v>56</v>
      </c>
      <c r="B21" s="43" t="s">
        <v>75</v>
      </c>
      <c r="C21" s="44" t="s">
        <v>7</v>
      </c>
      <c r="D21" s="45">
        <v>260</v>
      </c>
      <c r="E21" s="112"/>
      <c r="F21" s="113"/>
      <c r="G21" s="113" t="s">
        <v>118</v>
      </c>
      <c r="H21" s="114"/>
      <c r="I21" s="46">
        <f t="shared" si="0"/>
        <v>260</v>
      </c>
      <c r="J21" s="49"/>
      <c r="K21" s="49"/>
      <c r="L21" s="49"/>
    </row>
    <row r="22" spans="1:12" ht="16.2" thickBot="1" x14ac:dyDescent="0.3">
      <c r="A22" s="56" t="s">
        <v>28</v>
      </c>
      <c r="B22" s="57"/>
      <c r="C22" s="57"/>
      <c r="D22" s="57"/>
      <c r="E22" s="58"/>
      <c r="F22" s="58"/>
      <c r="G22" s="58"/>
      <c r="H22" s="58"/>
      <c r="I22" s="59"/>
      <c r="J22" s="49"/>
      <c r="K22" s="49"/>
      <c r="L22" s="49"/>
    </row>
    <row r="23" spans="1:12" ht="27.6" x14ac:dyDescent="0.25">
      <c r="A23" s="65" t="s">
        <v>30</v>
      </c>
      <c r="B23" s="7" t="s">
        <v>39</v>
      </c>
      <c r="C23" s="8" t="s">
        <v>5</v>
      </c>
      <c r="D23" s="32">
        <v>110</v>
      </c>
      <c r="E23" s="109"/>
      <c r="F23" s="115"/>
      <c r="G23" s="115"/>
      <c r="H23" s="116"/>
      <c r="I23" s="41">
        <f t="shared" ref="I23:I25" si="1">D23*COUNTA(E23:H23)</f>
        <v>0</v>
      </c>
      <c r="J23" s="49"/>
      <c r="K23" s="49"/>
      <c r="L23" s="49"/>
    </row>
    <row r="24" spans="1:12" ht="27.6" x14ac:dyDescent="0.25">
      <c r="A24" s="65" t="s">
        <v>8</v>
      </c>
      <c r="B24" s="7" t="s">
        <v>40</v>
      </c>
      <c r="C24" s="8" t="s">
        <v>5</v>
      </c>
      <c r="D24" s="32">
        <v>110</v>
      </c>
      <c r="E24" s="109"/>
      <c r="F24" s="115"/>
      <c r="G24" s="115"/>
      <c r="H24" s="116"/>
      <c r="I24" s="41">
        <f t="shared" si="1"/>
        <v>0</v>
      </c>
      <c r="J24" s="49"/>
      <c r="K24" s="49"/>
      <c r="L24" s="49"/>
    </row>
    <row r="25" spans="1:12" ht="14.4" thickBot="1" x14ac:dyDescent="0.3">
      <c r="A25" s="66" t="s">
        <v>9</v>
      </c>
      <c r="B25" s="10"/>
      <c r="C25" s="9" t="s">
        <v>10</v>
      </c>
      <c r="D25" s="32">
        <v>190</v>
      </c>
      <c r="E25" s="109"/>
      <c r="F25" s="115"/>
      <c r="G25" s="115"/>
      <c r="H25" s="116"/>
      <c r="I25" s="41">
        <f t="shared" si="1"/>
        <v>0</v>
      </c>
      <c r="J25" s="49"/>
      <c r="K25" s="49"/>
      <c r="L25" s="49"/>
    </row>
    <row r="26" spans="1:12" ht="16.2" thickBot="1" x14ac:dyDescent="0.3">
      <c r="A26" s="56" t="s">
        <v>84</v>
      </c>
      <c r="B26" s="76"/>
      <c r="C26" s="57"/>
      <c r="D26" s="57"/>
      <c r="E26" s="58"/>
      <c r="F26" s="58"/>
      <c r="G26" s="58"/>
      <c r="H26" s="58"/>
      <c r="I26" s="59"/>
      <c r="J26" s="49"/>
      <c r="K26" s="49"/>
      <c r="L26" s="49"/>
    </row>
    <row r="27" spans="1:12" x14ac:dyDescent="0.25">
      <c r="A27" s="9" t="s">
        <v>81</v>
      </c>
      <c r="B27" s="9" t="s">
        <v>90</v>
      </c>
      <c r="C27" s="9" t="s">
        <v>85</v>
      </c>
      <c r="D27" s="32">
        <v>135</v>
      </c>
      <c r="E27" s="109"/>
      <c r="F27" s="115"/>
      <c r="G27" s="115"/>
      <c r="H27" s="116"/>
      <c r="I27" s="41">
        <f>D27*COUNTA(E27:H27)</f>
        <v>0</v>
      </c>
      <c r="J27" s="49"/>
      <c r="K27" s="49"/>
      <c r="L27" s="49"/>
    </row>
    <row r="28" spans="1:12" x14ac:dyDescent="0.25">
      <c r="A28" s="9" t="s">
        <v>82</v>
      </c>
      <c r="B28" s="9" t="s">
        <v>90</v>
      </c>
      <c r="C28" s="9" t="s">
        <v>85</v>
      </c>
      <c r="D28" s="32">
        <v>135</v>
      </c>
      <c r="E28" s="109"/>
      <c r="F28" s="115"/>
      <c r="G28" s="115"/>
      <c r="H28" s="116"/>
      <c r="I28" s="41">
        <f>D28*COUNTA(E28:H28)</f>
        <v>0</v>
      </c>
      <c r="J28" s="49"/>
      <c r="K28" s="49"/>
      <c r="L28" s="49"/>
    </row>
    <row r="29" spans="1:12" ht="14.4" thickBot="1" x14ac:dyDescent="0.3">
      <c r="A29" s="9" t="s">
        <v>83</v>
      </c>
      <c r="B29" s="9" t="s">
        <v>89</v>
      </c>
      <c r="C29" s="9" t="s">
        <v>85</v>
      </c>
      <c r="D29" s="32">
        <v>135</v>
      </c>
      <c r="E29" s="109"/>
      <c r="F29" s="115"/>
      <c r="G29" s="115"/>
      <c r="H29" s="116"/>
      <c r="I29" s="41">
        <f>D29*COUNTA(E29:H29)</f>
        <v>0</v>
      </c>
      <c r="J29" s="49"/>
      <c r="K29" s="49"/>
      <c r="L29" s="49"/>
    </row>
    <row r="30" spans="1:12" ht="16.2" thickBot="1" x14ac:dyDescent="0.3">
      <c r="A30" s="56" t="s">
        <v>57</v>
      </c>
      <c r="B30" s="57"/>
      <c r="C30" s="57"/>
      <c r="D30" s="57"/>
      <c r="E30" s="58"/>
      <c r="F30" s="58"/>
      <c r="G30" s="58"/>
      <c r="H30" s="58"/>
      <c r="I30" s="59"/>
      <c r="J30" s="49"/>
      <c r="K30" s="49"/>
      <c r="L30" s="49"/>
    </row>
    <row r="31" spans="1:12" x14ac:dyDescent="0.25">
      <c r="A31" s="68"/>
      <c r="B31" s="276" t="s">
        <v>76</v>
      </c>
      <c r="C31" s="11" t="s">
        <v>12</v>
      </c>
      <c r="D31" s="71">
        <v>430</v>
      </c>
      <c r="E31" s="117"/>
      <c r="F31" s="107"/>
      <c r="G31" s="107"/>
      <c r="H31" s="108"/>
      <c r="I31" s="39">
        <f t="shared" ref="I31:I36" si="2">D31*COUNTA(E31:H31)</f>
        <v>0</v>
      </c>
      <c r="J31" s="49"/>
      <c r="K31" s="49"/>
      <c r="L31" s="49"/>
    </row>
    <row r="32" spans="1:12" x14ac:dyDescent="0.25">
      <c r="A32" s="29" t="s">
        <v>11</v>
      </c>
      <c r="B32" s="277"/>
      <c r="C32" s="8" t="s">
        <v>13</v>
      </c>
      <c r="D32" s="72">
        <v>640</v>
      </c>
      <c r="E32" s="118" t="s">
        <v>118</v>
      </c>
      <c r="F32" s="115"/>
      <c r="G32" s="115"/>
      <c r="H32" s="116"/>
      <c r="I32" s="41">
        <f t="shared" si="2"/>
        <v>640</v>
      </c>
      <c r="J32" s="49"/>
      <c r="K32" s="49"/>
      <c r="L32" s="49"/>
    </row>
    <row r="33" spans="1:17" ht="14.4" thickBot="1" x14ac:dyDescent="0.3">
      <c r="A33" s="30"/>
      <c r="B33" s="278"/>
      <c r="C33" s="44" t="s">
        <v>113</v>
      </c>
      <c r="D33" s="73">
        <v>800</v>
      </c>
      <c r="E33" s="119"/>
      <c r="F33" s="120"/>
      <c r="G33" s="120"/>
      <c r="H33" s="121"/>
      <c r="I33" s="46">
        <f t="shared" si="2"/>
        <v>0</v>
      </c>
      <c r="J33" s="49"/>
      <c r="K33" s="49"/>
      <c r="L33" s="49"/>
    </row>
    <row r="34" spans="1:17" ht="13.35" customHeight="1" x14ac:dyDescent="0.25">
      <c r="A34" s="74"/>
      <c r="B34" s="276" t="s">
        <v>112</v>
      </c>
      <c r="C34" s="11" t="s">
        <v>12</v>
      </c>
      <c r="D34" s="69">
        <v>430</v>
      </c>
      <c r="E34" s="106"/>
      <c r="F34" s="107"/>
      <c r="G34" s="107"/>
      <c r="H34" s="108"/>
      <c r="I34" s="39">
        <f t="shared" si="2"/>
        <v>0</v>
      </c>
      <c r="J34" s="49"/>
      <c r="K34" s="49"/>
      <c r="L34" s="49"/>
    </row>
    <row r="35" spans="1:17" x14ac:dyDescent="0.25">
      <c r="A35" s="67" t="s">
        <v>14</v>
      </c>
      <c r="B35" s="277"/>
      <c r="C35" s="8" t="s">
        <v>13</v>
      </c>
      <c r="D35" s="64">
        <v>640</v>
      </c>
      <c r="E35" s="109"/>
      <c r="F35" s="115"/>
      <c r="G35" s="115"/>
      <c r="H35" s="116"/>
      <c r="I35" s="41">
        <f t="shared" si="2"/>
        <v>0</v>
      </c>
      <c r="J35" s="49"/>
      <c r="K35" s="49"/>
      <c r="L35" s="49"/>
    </row>
    <row r="36" spans="1:17" ht="14.4" thickBot="1" x14ac:dyDescent="0.3">
      <c r="A36" s="75"/>
      <c r="B36" s="278"/>
      <c r="C36" s="44" t="s">
        <v>113</v>
      </c>
      <c r="D36" s="70">
        <v>800</v>
      </c>
      <c r="E36" s="112"/>
      <c r="F36" s="120"/>
      <c r="G36" s="120"/>
      <c r="H36" s="121"/>
      <c r="I36" s="46">
        <f t="shared" si="2"/>
        <v>0</v>
      </c>
      <c r="J36" s="49"/>
      <c r="K36" s="49"/>
      <c r="L36" s="49"/>
    </row>
    <row r="37" spans="1:17" ht="16.350000000000001" customHeight="1" thickBot="1" x14ac:dyDescent="0.3">
      <c r="A37" s="280" t="s">
        <v>77</v>
      </c>
      <c r="B37" s="281"/>
      <c r="C37" s="281"/>
      <c r="D37" s="281"/>
      <c r="E37" s="281"/>
      <c r="F37" s="281"/>
      <c r="G37" s="281"/>
      <c r="H37" s="281"/>
      <c r="I37" s="100"/>
      <c r="J37" s="49"/>
      <c r="K37" s="49"/>
      <c r="L37" s="49"/>
    </row>
    <row r="38" spans="1:17" ht="14.4" thickBot="1" x14ac:dyDescent="0.3">
      <c r="A38" s="134" t="s">
        <v>52</v>
      </c>
      <c r="B38" s="282" t="s">
        <v>53</v>
      </c>
      <c r="C38" s="282"/>
      <c r="D38" s="283"/>
      <c r="E38" s="78">
        <f>COUNTA(E13:E36)</f>
        <v>2</v>
      </c>
      <c r="F38" s="78">
        <f>COUNTA(F13:F36)</f>
        <v>1</v>
      </c>
      <c r="G38" s="78">
        <f>COUNTA(G13:G36)</f>
        <v>1</v>
      </c>
      <c r="H38" s="78">
        <f>COUNTA(H13:H36)</f>
        <v>0</v>
      </c>
      <c r="I38" s="77">
        <f>-ROUNDUP(IF(SUM(E38:H38)=3,SUM(I13:I36)*0.1,IF(SUM(E38:H38)&gt;3,SUM(I13:I36)*0.15,0)),0)</f>
        <v>-210</v>
      </c>
      <c r="J38" s="49"/>
      <c r="K38" s="49"/>
      <c r="L38" s="49"/>
    </row>
    <row r="39" spans="1:17" ht="14.4" thickBot="1" x14ac:dyDescent="0.3">
      <c r="A39" s="284" t="s">
        <v>51</v>
      </c>
      <c r="B39" s="285"/>
      <c r="C39" s="285"/>
      <c r="D39" s="285"/>
      <c r="E39" s="132"/>
      <c r="F39" s="132"/>
      <c r="G39" s="135" t="s">
        <v>50</v>
      </c>
      <c r="H39" s="133">
        <v>45130</v>
      </c>
      <c r="I39" s="77">
        <f ca="1">-IF(TODAY()&lt;=H39,COUNTA(E9:H9)*10,0)</f>
        <v>0</v>
      </c>
      <c r="J39" s="49"/>
      <c r="K39" s="49"/>
      <c r="L39" s="49"/>
    </row>
    <row r="41" spans="1:17" x14ac:dyDescent="0.25">
      <c r="I41" s="80"/>
      <c r="K41" s="6"/>
      <c r="M41" s="6"/>
      <c r="N41" s="6"/>
      <c r="O41" s="6"/>
      <c r="P41" s="6"/>
      <c r="Q41" s="6"/>
    </row>
    <row r="42" spans="1:17" s="61" customFormat="1" ht="15.6" x14ac:dyDescent="0.25">
      <c r="A42" s="145" t="s">
        <v>86</v>
      </c>
      <c r="B42" s="79"/>
      <c r="C42" s="79"/>
      <c r="D42" s="147"/>
      <c r="E42" s="147"/>
      <c r="F42" s="147"/>
      <c r="G42" s="147"/>
      <c r="H42" s="148"/>
      <c r="I42" s="155">
        <f ca="1">SUM(I11:I40)</f>
        <v>1190</v>
      </c>
      <c r="K42" s="85"/>
      <c r="M42" s="85"/>
      <c r="N42" s="85"/>
      <c r="O42" s="85"/>
      <c r="P42" s="85"/>
      <c r="Q42" s="85"/>
    </row>
    <row r="43" spans="1:17" s="61" customFormat="1" ht="15.6" x14ac:dyDescent="0.25">
      <c r="A43" s="146" t="s">
        <v>115</v>
      </c>
      <c r="B43" s="144"/>
      <c r="C43" s="144"/>
      <c r="D43" s="149"/>
      <c r="E43" s="149"/>
      <c r="F43" s="149"/>
      <c r="G43" s="149"/>
      <c r="H43" s="150" t="s">
        <v>87</v>
      </c>
      <c r="I43" s="154">
        <v>0</v>
      </c>
      <c r="K43" s="85"/>
      <c r="M43" s="85"/>
      <c r="N43" s="85"/>
      <c r="O43" s="85"/>
      <c r="P43" s="85"/>
      <c r="Q43" s="85"/>
    </row>
    <row r="44" spans="1:17" s="61" customFormat="1" ht="15.6" x14ac:dyDescent="0.25">
      <c r="A44" s="156" t="s">
        <v>80</v>
      </c>
      <c r="B44" s="151"/>
      <c r="C44" s="151"/>
      <c r="D44" s="152"/>
      <c r="E44" s="152"/>
      <c r="F44" s="152"/>
      <c r="G44" s="152"/>
      <c r="H44" s="153"/>
      <c r="I44" s="155">
        <f ca="1">I42+15*I43</f>
        <v>1190</v>
      </c>
      <c r="K44" s="85"/>
      <c r="M44" s="85"/>
      <c r="N44" s="85"/>
      <c r="O44" s="85"/>
      <c r="P44" s="85"/>
      <c r="Q44" s="85"/>
    </row>
    <row r="45" spans="1:17" x14ac:dyDescent="0.25">
      <c r="A45" s="12"/>
      <c r="B45" s="12"/>
      <c r="C45" s="12"/>
      <c r="D45" s="12"/>
      <c r="E45" s="12"/>
      <c r="G45" s="12"/>
      <c r="H45" s="12"/>
      <c r="I45" s="81"/>
      <c r="K45" s="6"/>
      <c r="L45" s="6"/>
      <c r="M45" s="6"/>
      <c r="N45" s="6"/>
      <c r="O45" s="6"/>
      <c r="P45" s="6"/>
      <c r="Q45" s="6"/>
    </row>
    <row r="46" spans="1:17" x14ac:dyDescent="0.25">
      <c r="A46" s="87" t="s">
        <v>114</v>
      </c>
      <c r="B46" s="88"/>
      <c r="C46" s="89"/>
      <c r="D46" s="89"/>
      <c r="E46" s="89"/>
      <c r="F46" s="89"/>
      <c r="G46" s="89"/>
      <c r="H46" s="89"/>
      <c r="I46" s="90"/>
      <c r="K46" s="6"/>
      <c r="N46" s="6"/>
      <c r="O46" s="6"/>
      <c r="P46" s="6"/>
      <c r="Q46" s="6"/>
    </row>
    <row r="47" spans="1:17" x14ac:dyDescent="0.25">
      <c r="A47" s="91"/>
      <c r="B47" s="86"/>
      <c r="C47" s="86"/>
      <c r="D47" s="31"/>
      <c r="E47" s="31"/>
      <c r="F47" s="31"/>
      <c r="G47" s="31"/>
      <c r="H47" s="31"/>
      <c r="I47" s="92"/>
      <c r="K47" s="6"/>
      <c r="M47" s="6"/>
      <c r="N47" s="6"/>
      <c r="O47" s="6"/>
      <c r="P47" s="6"/>
      <c r="Q47" s="6"/>
    </row>
    <row r="48" spans="1:17" x14ac:dyDescent="0.25">
      <c r="A48" s="93" t="s">
        <v>78</v>
      </c>
      <c r="B48" s="31"/>
      <c r="C48" s="31"/>
      <c r="D48" s="31"/>
      <c r="E48" s="31"/>
      <c r="F48" s="31"/>
      <c r="G48" s="265" t="s">
        <v>44</v>
      </c>
      <c r="H48" s="265"/>
      <c r="I48" s="266"/>
      <c r="K48" s="6"/>
      <c r="M48" s="6"/>
      <c r="N48" s="6"/>
      <c r="O48" s="6"/>
      <c r="P48" s="6"/>
      <c r="Q48" s="6"/>
    </row>
    <row r="49" spans="1:17" x14ac:dyDescent="0.25">
      <c r="A49" s="93" t="s">
        <v>46</v>
      </c>
      <c r="B49" s="31"/>
      <c r="C49" s="31"/>
      <c r="D49" s="31"/>
      <c r="E49" s="31"/>
      <c r="F49" s="31"/>
      <c r="G49" s="82" t="s">
        <v>43</v>
      </c>
      <c r="H49" s="136">
        <f>EOMONTH($H$39,2)</f>
        <v>45199</v>
      </c>
      <c r="I49" s="95">
        <f ca="1">ROUNDUP(($I$44)/3,0)</f>
        <v>397</v>
      </c>
      <c r="K49" s="6"/>
      <c r="M49" s="6"/>
      <c r="N49" s="6"/>
      <c r="O49" s="6"/>
      <c r="P49" s="6"/>
      <c r="Q49" s="6"/>
    </row>
    <row r="50" spans="1:17" x14ac:dyDescent="0.25">
      <c r="A50" s="93" t="s">
        <v>45</v>
      </c>
      <c r="B50" s="31"/>
      <c r="C50" s="31"/>
      <c r="D50" s="31"/>
      <c r="E50" s="31"/>
      <c r="F50" s="31"/>
      <c r="G50" s="83" t="s">
        <v>24</v>
      </c>
      <c r="H50" s="136">
        <f>EOMONTH($H$39,5)</f>
        <v>45291</v>
      </c>
      <c r="I50" s="95">
        <f ca="1">ROUNDUP(($I$44)/3,0)</f>
        <v>397</v>
      </c>
      <c r="K50" s="6"/>
      <c r="M50" s="6"/>
      <c r="N50" s="6"/>
      <c r="O50" s="6"/>
      <c r="P50" s="6"/>
      <c r="Q50" s="6"/>
    </row>
    <row r="51" spans="1:17" x14ac:dyDescent="0.25">
      <c r="A51" s="93" t="s">
        <v>42</v>
      </c>
      <c r="B51" s="31"/>
      <c r="C51" s="31"/>
      <c r="D51" s="31"/>
      <c r="E51" s="31"/>
      <c r="F51" s="31"/>
      <c r="G51" s="83" t="s">
        <v>25</v>
      </c>
      <c r="H51" s="136">
        <f>EOMONTH($H$39,8)</f>
        <v>45382</v>
      </c>
      <c r="I51" s="96">
        <f ca="1">I44-I49-I50</f>
        <v>396</v>
      </c>
      <c r="J51" s="6"/>
      <c r="L51" s="6"/>
      <c r="M51" s="6"/>
      <c r="N51" s="6"/>
      <c r="O51" s="6"/>
      <c r="P51" s="6"/>
    </row>
    <row r="52" spans="1:17" x14ac:dyDescent="0.25">
      <c r="A52" s="94"/>
      <c r="B52" s="31"/>
      <c r="C52" s="31"/>
      <c r="D52" s="31"/>
      <c r="E52" s="31"/>
      <c r="F52" s="31"/>
      <c r="G52" s="31"/>
      <c r="H52" s="31"/>
      <c r="I52" s="92"/>
      <c r="K52" s="6"/>
      <c r="M52" s="6"/>
      <c r="N52" s="6"/>
      <c r="O52" s="6"/>
      <c r="P52" s="6"/>
      <c r="Q52" s="6"/>
    </row>
    <row r="53" spans="1:17" x14ac:dyDescent="0.25">
      <c r="A53" s="97" t="s">
        <v>73</v>
      </c>
      <c r="B53" s="98"/>
      <c r="C53" s="98"/>
      <c r="D53" s="98"/>
      <c r="E53" s="98"/>
      <c r="F53" s="98"/>
      <c r="G53" s="98"/>
      <c r="H53" s="98"/>
      <c r="I53" s="63"/>
      <c r="K53" s="6"/>
      <c r="L53" s="6"/>
      <c r="M53" s="6"/>
      <c r="N53" s="6"/>
      <c r="O53" s="6"/>
      <c r="P53" s="6"/>
      <c r="Q53" s="6"/>
    </row>
    <row r="54" spans="1:17" ht="13.35" customHeight="1" x14ac:dyDescent="0.25">
      <c r="I54" s="80"/>
      <c r="K54" s="6"/>
      <c r="L54" s="6"/>
      <c r="M54" s="6"/>
      <c r="N54" s="6"/>
      <c r="O54" s="6"/>
      <c r="P54" s="6"/>
      <c r="Q54" s="6"/>
    </row>
    <row r="55" spans="1:17" x14ac:dyDescent="0.25">
      <c r="B55" s="14"/>
      <c r="C55" s="14"/>
      <c r="D55" s="14"/>
      <c r="E55" s="14"/>
      <c r="G55" s="16"/>
      <c r="H55" s="17"/>
      <c r="K55" s="6"/>
      <c r="L55" s="6"/>
      <c r="M55" s="6"/>
      <c r="N55" s="6"/>
      <c r="O55" s="6"/>
      <c r="P55" s="6"/>
      <c r="Q55" s="6"/>
    </row>
    <row r="56" spans="1:17" x14ac:dyDescent="0.25">
      <c r="A56" s="13" t="s">
        <v>26</v>
      </c>
      <c r="B56" s="14"/>
      <c r="C56" s="14"/>
      <c r="D56" s="14"/>
      <c r="E56" s="14"/>
      <c r="G56" s="23"/>
      <c r="H56" s="23"/>
      <c r="K56" s="6"/>
      <c r="L56" s="6"/>
      <c r="M56" s="6"/>
      <c r="N56" s="6"/>
      <c r="O56" s="6"/>
      <c r="P56" s="6"/>
      <c r="Q56" s="6"/>
    </row>
    <row r="57" spans="1:17" x14ac:dyDescent="0.25">
      <c r="A57" s="13" t="s">
        <v>15</v>
      </c>
      <c r="B57" s="15"/>
      <c r="C57" s="15"/>
      <c r="D57" s="15"/>
      <c r="E57" s="15"/>
      <c r="F57" s="15"/>
      <c r="G57" s="4"/>
      <c r="H57" s="27"/>
    </row>
    <row r="58" spans="1:17" x14ac:dyDescent="0.25">
      <c r="A58" s="13" t="s">
        <v>16</v>
      </c>
      <c r="B58" s="15"/>
      <c r="C58" s="15"/>
      <c r="D58" s="15"/>
      <c r="E58" s="15"/>
      <c r="F58" s="15"/>
    </row>
    <row r="59" spans="1:17" x14ac:dyDescent="0.25">
      <c r="A59" s="13" t="s">
        <v>79</v>
      </c>
      <c r="B59" s="15"/>
      <c r="C59" s="15"/>
      <c r="D59" s="15"/>
      <c r="E59" s="15"/>
      <c r="F59" s="15"/>
    </row>
    <row r="60" spans="1:17" x14ac:dyDescent="0.25">
      <c r="A60" s="25" t="s">
        <v>23</v>
      </c>
      <c r="B60" s="15"/>
      <c r="C60" s="15"/>
      <c r="D60" s="15"/>
      <c r="E60" s="15"/>
      <c r="F60" s="14"/>
    </row>
    <row r="61" spans="1:17" x14ac:dyDescent="0.25">
      <c r="A61" s="24" t="s">
        <v>27</v>
      </c>
      <c r="B61" s="18"/>
      <c r="C61" s="19"/>
      <c r="D61" s="19"/>
      <c r="E61" s="19"/>
      <c r="F61" s="84" t="s">
        <v>22</v>
      </c>
    </row>
    <row r="62" spans="1:17" x14ac:dyDescent="0.25">
      <c r="F62" s="20"/>
    </row>
    <row r="63" spans="1:17" x14ac:dyDescent="0.25">
      <c r="A63" s="104" t="s">
        <v>48</v>
      </c>
      <c r="C63" s="21"/>
      <c r="D63" s="21"/>
      <c r="E63" s="21"/>
      <c r="F63" s="22"/>
    </row>
    <row r="64" spans="1:17" x14ac:dyDescent="0.25">
      <c r="A64" s="28" t="s">
        <v>49</v>
      </c>
      <c r="B64" s="102" t="s">
        <v>47</v>
      </c>
      <c r="D64" s="5"/>
      <c r="E64" s="5"/>
      <c r="F64" s="26" t="s">
        <v>17</v>
      </c>
    </row>
    <row r="65" spans="2:2" x14ac:dyDescent="0.25">
      <c r="B65" s="103"/>
    </row>
    <row r="66" spans="2:2" x14ac:dyDescent="0.25">
      <c r="B66" s="103"/>
    </row>
  </sheetData>
  <mergeCells count="12">
    <mergeCell ref="G48:I48"/>
    <mergeCell ref="A37:H37"/>
    <mergeCell ref="A39:D39"/>
    <mergeCell ref="A1:H1"/>
    <mergeCell ref="A2:H2"/>
    <mergeCell ref="B31:B33"/>
    <mergeCell ref="B34:B36"/>
    <mergeCell ref="B38:D38"/>
    <mergeCell ref="A6:F6"/>
    <mergeCell ref="E4:G4"/>
    <mergeCell ref="A4:C4"/>
    <mergeCell ref="A5:C5"/>
  </mergeCells>
  <phoneticPr fontId="15" type="noConversion"/>
  <hyperlinks>
    <hyperlink ref="B64" r:id="rId1" xr:uid="{CFD83B3F-B70F-409D-8D17-1D9082AE52F1}"/>
  </hyperlinks>
  <printOptions horizontalCentered="1"/>
  <pageMargins left="0.23622047244094491" right="0.23622047244094491" top="0.19685039370078741" bottom="0.19685039370078741" header="0.31496062992125984" footer="0.31496062992125984"/>
  <pageSetup paperSize="9" scale="93" fitToHeight="0" orientation="portrait" r:id="rId2"/>
  <drawing r:id="rId3"/>
  <legacyDrawing r:id="rId4"/>
  <oleObjects>
    <mc:AlternateContent xmlns:mc="http://schemas.openxmlformats.org/markup-compatibility/2006">
      <mc:Choice Requires="x14">
        <oleObject progId="Acrobat.Document.DC" shapeId="1030" r:id="rId5">
          <objectPr defaultSize="0" autoPict="0" r:id="rId6">
            <anchor moveWithCells="1">
              <from>
                <xdr:col>0</xdr:col>
                <xdr:colOff>0</xdr:colOff>
                <xdr:row>137</xdr:row>
                <xdr:rowOff>121920</xdr:rowOff>
              </from>
              <to>
                <xdr:col>9</xdr:col>
                <xdr:colOff>655320</xdr:colOff>
                <xdr:row>206</xdr:row>
                <xdr:rowOff>68580</xdr:rowOff>
              </to>
            </anchor>
          </objectPr>
        </oleObject>
      </mc:Choice>
      <mc:Fallback>
        <oleObject progId="Acrobat.Document.DC" shapeId="1030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9BDB-48C3-4B6E-9287-2D5BF4748CFB}">
  <sheetPr>
    <pageSetUpPr fitToPage="1"/>
  </sheetPr>
  <dimension ref="A1:M66"/>
  <sheetViews>
    <sheetView showGridLines="0" zoomScale="85" zoomScaleNormal="85" workbookViewId="0">
      <selection activeCell="P30" sqref="P30"/>
    </sheetView>
  </sheetViews>
  <sheetFormatPr baseColWidth="10" defaultColWidth="10.88671875" defaultRowHeight="13.8" outlineLevelCol="1" x14ac:dyDescent="0.3"/>
  <cols>
    <col min="1" max="1" width="7.109375" style="184" bestFit="1" customWidth="1"/>
    <col min="2" max="4" width="22.5546875" style="184" customWidth="1"/>
    <col min="5" max="6" width="22.5546875" style="185" customWidth="1"/>
    <col min="7" max="7" width="22.5546875" style="185" customWidth="1" outlineLevel="1"/>
    <col min="8" max="8" width="22.5546875" style="185" customWidth="1"/>
    <col min="9" max="10" width="22.5546875" style="185" customWidth="1" outlineLevel="1"/>
    <col min="11" max="11" width="22.5546875" style="185" customWidth="1"/>
    <col min="12" max="12" width="6.44140625" style="184" bestFit="1" customWidth="1"/>
    <col min="13" max="16384" width="10.88671875" style="185"/>
  </cols>
  <sheetData>
    <row r="1" spans="1:12" ht="16.2" thickBot="1" x14ac:dyDescent="0.35">
      <c r="A1" s="181">
        <v>4.1666666666666664E-2</v>
      </c>
      <c r="B1" s="182" t="s">
        <v>60</v>
      </c>
      <c r="C1" s="183" t="s">
        <v>61</v>
      </c>
      <c r="D1" s="182" t="s">
        <v>62</v>
      </c>
      <c r="E1" s="286" t="s">
        <v>63</v>
      </c>
      <c r="F1" s="287"/>
      <c r="G1" s="288"/>
      <c r="H1" s="289" t="s">
        <v>64</v>
      </c>
      <c r="I1" s="287"/>
      <c r="J1" s="290"/>
      <c r="K1" s="183" t="s">
        <v>65</v>
      </c>
    </row>
    <row r="2" spans="1:12" x14ac:dyDescent="0.3">
      <c r="A2" s="186"/>
      <c r="B2" s="187"/>
      <c r="C2" s="189"/>
      <c r="D2" s="187"/>
      <c r="E2" s="187"/>
      <c r="F2" s="190"/>
      <c r="G2" s="188"/>
      <c r="H2" s="187"/>
      <c r="I2" s="190"/>
      <c r="J2" s="188"/>
      <c r="K2" s="189"/>
      <c r="L2" s="186" t="str">
        <f t="shared" ref="L2:L57" si="0">IF(A2="","",A2)</f>
        <v/>
      </c>
    </row>
    <row r="3" spans="1:12" x14ac:dyDescent="0.3">
      <c r="A3" s="186">
        <v>0.375</v>
      </c>
      <c r="B3" s="191"/>
      <c r="C3" s="193"/>
      <c r="D3" s="191"/>
      <c r="E3" s="191"/>
      <c r="F3" s="194"/>
      <c r="G3" s="192"/>
      <c r="H3" s="191"/>
      <c r="I3" s="194"/>
      <c r="J3" s="192"/>
      <c r="K3" s="195"/>
      <c r="L3" s="186">
        <f t="shared" si="0"/>
        <v>0.375</v>
      </c>
    </row>
    <row r="4" spans="1:12" x14ac:dyDescent="0.3">
      <c r="A4" s="186"/>
      <c r="B4" s="196"/>
      <c r="C4" s="198"/>
      <c r="D4" s="196"/>
      <c r="E4" s="196"/>
      <c r="F4" s="199"/>
      <c r="G4" s="197"/>
      <c r="H4" s="196"/>
      <c r="I4" s="199"/>
      <c r="J4" s="197"/>
      <c r="K4" s="200"/>
      <c r="L4" s="186" t="str">
        <f t="shared" si="0"/>
        <v/>
      </c>
    </row>
    <row r="5" spans="1:12" x14ac:dyDescent="0.3">
      <c r="A5" s="186"/>
      <c r="B5" s="196"/>
      <c r="C5" s="198"/>
      <c r="D5" s="196"/>
      <c r="E5" s="196"/>
      <c r="F5" s="199"/>
      <c r="G5" s="197"/>
      <c r="H5" s="196"/>
      <c r="I5" s="199"/>
      <c r="J5" s="197"/>
      <c r="K5" s="201" t="s">
        <v>11</v>
      </c>
      <c r="L5" s="186" t="str">
        <f t="shared" si="0"/>
        <v/>
      </c>
    </row>
    <row r="6" spans="1:12" x14ac:dyDescent="0.3">
      <c r="A6" s="186"/>
      <c r="B6" s="196"/>
      <c r="C6" s="198"/>
      <c r="D6" s="196"/>
      <c r="E6" s="196"/>
      <c r="F6" s="199"/>
      <c r="G6" s="197"/>
      <c r="H6" s="196"/>
      <c r="I6" s="199"/>
      <c r="J6" s="197"/>
      <c r="K6" s="200"/>
      <c r="L6" s="186" t="str">
        <f t="shared" si="0"/>
        <v/>
      </c>
    </row>
    <row r="7" spans="1:12" x14ac:dyDescent="0.3">
      <c r="A7" s="186">
        <v>0.41666666666666669</v>
      </c>
      <c r="B7" s="191"/>
      <c r="C7" s="193"/>
      <c r="D7" s="191"/>
      <c r="E7" s="191"/>
      <c r="F7" s="194"/>
      <c r="G7" s="192"/>
      <c r="H7" s="191"/>
      <c r="I7" s="194"/>
      <c r="J7" s="192"/>
      <c r="K7" s="200"/>
      <c r="L7" s="186">
        <f t="shared" si="0"/>
        <v>0.41666666666666669</v>
      </c>
    </row>
    <row r="8" spans="1:12" x14ac:dyDescent="0.3">
      <c r="A8" s="186"/>
      <c r="B8" s="196"/>
      <c r="C8" s="198"/>
      <c r="D8" s="196"/>
      <c r="E8" s="196"/>
      <c r="F8" s="199"/>
      <c r="G8" s="197"/>
      <c r="H8" s="196"/>
      <c r="I8" s="199"/>
      <c r="J8" s="197"/>
      <c r="K8" s="200"/>
      <c r="L8" s="186" t="str">
        <f t="shared" si="0"/>
        <v/>
      </c>
    </row>
    <row r="9" spans="1:12" x14ac:dyDescent="0.3">
      <c r="A9" s="186"/>
      <c r="B9" s="196"/>
      <c r="C9" s="198"/>
      <c r="D9" s="196"/>
      <c r="E9" s="196"/>
      <c r="F9" s="199"/>
      <c r="G9" s="197"/>
      <c r="H9" s="196"/>
      <c r="I9" s="199"/>
      <c r="J9" s="197"/>
      <c r="K9" s="200"/>
      <c r="L9" s="186" t="str">
        <f t="shared" si="0"/>
        <v/>
      </c>
    </row>
    <row r="10" spans="1:12" x14ac:dyDescent="0.3">
      <c r="A10" s="186"/>
      <c r="B10" s="196"/>
      <c r="C10" s="198"/>
      <c r="D10" s="196"/>
      <c r="E10" s="196"/>
      <c r="F10" s="199"/>
      <c r="G10" s="197"/>
      <c r="H10" s="196"/>
      <c r="I10" s="199"/>
      <c r="J10" s="197"/>
      <c r="K10" s="200"/>
      <c r="L10" s="186" t="str">
        <f t="shared" si="0"/>
        <v/>
      </c>
    </row>
    <row r="11" spans="1:12" x14ac:dyDescent="0.3">
      <c r="A11" s="186">
        <v>0.45833333333333331</v>
      </c>
      <c r="B11" s="191"/>
      <c r="C11" s="193"/>
      <c r="D11" s="191"/>
      <c r="E11" s="191"/>
      <c r="F11" s="194"/>
      <c r="G11" s="192"/>
      <c r="H11" s="191"/>
      <c r="I11" s="194"/>
      <c r="J11" s="192"/>
      <c r="K11" s="200"/>
      <c r="L11" s="186">
        <f t="shared" si="0"/>
        <v>0.45833333333333331</v>
      </c>
    </row>
    <row r="12" spans="1:12" x14ac:dyDescent="0.3">
      <c r="A12" s="186"/>
      <c r="B12" s="196"/>
      <c r="C12" s="198"/>
      <c r="D12" s="196"/>
      <c r="E12" s="196"/>
      <c r="F12" s="199"/>
      <c r="G12" s="197"/>
      <c r="H12" s="196"/>
      <c r="I12" s="199"/>
      <c r="J12" s="197"/>
      <c r="K12" s="200"/>
      <c r="L12" s="186" t="str">
        <f t="shared" si="0"/>
        <v/>
      </c>
    </row>
    <row r="13" spans="1:12" x14ac:dyDescent="0.3">
      <c r="A13" s="186"/>
      <c r="B13" s="196"/>
      <c r="C13" s="198"/>
      <c r="D13" s="196"/>
      <c r="E13" s="196"/>
      <c r="F13" s="199"/>
      <c r="G13" s="197"/>
      <c r="H13" s="209" t="s">
        <v>59</v>
      </c>
      <c r="I13" s="199"/>
      <c r="J13" s="197"/>
      <c r="K13" s="200"/>
      <c r="L13" s="186" t="str">
        <f t="shared" si="0"/>
        <v/>
      </c>
    </row>
    <row r="14" spans="1:12" x14ac:dyDescent="0.3">
      <c r="A14" s="186"/>
      <c r="B14" s="196"/>
      <c r="C14" s="198"/>
      <c r="D14" s="196"/>
      <c r="E14" s="196"/>
      <c r="F14" s="199"/>
      <c r="G14" s="197"/>
      <c r="H14" s="210" t="s">
        <v>152</v>
      </c>
      <c r="I14" s="199"/>
      <c r="J14" s="197"/>
      <c r="K14" s="200"/>
      <c r="L14" s="186" t="str">
        <f t="shared" si="0"/>
        <v/>
      </c>
    </row>
    <row r="15" spans="1:12" x14ac:dyDescent="0.3">
      <c r="A15" s="186">
        <v>0.5</v>
      </c>
      <c r="B15" s="191"/>
      <c r="C15" s="193"/>
      <c r="D15" s="191"/>
      <c r="E15" s="191"/>
      <c r="F15" s="194"/>
      <c r="G15" s="192"/>
      <c r="H15" s="210" t="s">
        <v>5</v>
      </c>
      <c r="I15" s="194"/>
      <c r="J15" s="192"/>
      <c r="K15" s="200" t="s">
        <v>129</v>
      </c>
      <c r="L15" s="186">
        <f>IF(A15="","",A15)</f>
        <v>0.5</v>
      </c>
    </row>
    <row r="16" spans="1:12" x14ac:dyDescent="0.3">
      <c r="A16" s="186"/>
      <c r="B16" s="202"/>
      <c r="C16" s="203"/>
      <c r="D16" s="202"/>
      <c r="E16" s="202"/>
      <c r="F16" s="213"/>
      <c r="G16" s="212"/>
      <c r="H16" s="214"/>
      <c r="I16" s="213"/>
      <c r="J16" s="212"/>
      <c r="K16" s="200"/>
      <c r="L16" s="186" t="str">
        <f>IF(A16="","",A16)</f>
        <v/>
      </c>
    </row>
    <row r="17" spans="1:12" x14ac:dyDescent="0.3">
      <c r="A17" s="186"/>
      <c r="B17" s="202"/>
      <c r="C17" s="203"/>
      <c r="D17" s="202"/>
      <c r="E17" s="202"/>
      <c r="F17" s="213"/>
      <c r="G17" s="212"/>
      <c r="H17" s="202"/>
      <c r="I17" s="213"/>
      <c r="J17" s="212"/>
      <c r="K17" s="200" t="s">
        <v>69</v>
      </c>
      <c r="L17" s="186" t="str">
        <f t="shared" si="0"/>
        <v/>
      </c>
    </row>
    <row r="18" spans="1:12" x14ac:dyDescent="0.3">
      <c r="A18" s="186"/>
      <c r="B18" s="202"/>
      <c r="C18" s="203"/>
      <c r="D18" s="202"/>
      <c r="E18" s="202"/>
      <c r="F18" s="213"/>
      <c r="G18" s="212"/>
      <c r="H18" s="202"/>
      <c r="I18" s="213"/>
      <c r="J18" s="212"/>
      <c r="K18" s="200" t="s">
        <v>109</v>
      </c>
      <c r="L18" s="186" t="str">
        <f t="shared" si="0"/>
        <v/>
      </c>
    </row>
    <row r="19" spans="1:12" x14ac:dyDescent="0.3">
      <c r="A19" s="186">
        <f>A15+$A$1</f>
        <v>0.54166666666666663</v>
      </c>
      <c r="B19" s="207"/>
      <c r="C19" s="206"/>
      <c r="D19" s="206"/>
      <c r="E19" s="207"/>
      <c r="F19" s="216"/>
      <c r="G19" s="215"/>
      <c r="H19" s="207"/>
      <c r="I19" s="216"/>
      <c r="J19" s="215"/>
      <c r="K19" s="200" t="s">
        <v>70</v>
      </c>
      <c r="L19" s="186">
        <f t="shared" si="0"/>
        <v>0.54166666666666663</v>
      </c>
    </row>
    <row r="20" spans="1:12" x14ac:dyDescent="0.3">
      <c r="A20" s="186"/>
      <c r="B20" s="202"/>
      <c r="C20" s="202"/>
      <c r="D20" s="202"/>
      <c r="E20" s="202"/>
      <c r="F20" s="213"/>
      <c r="G20" s="212"/>
      <c r="H20" s="202"/>
      <c r="I20" s="213"/>
      <c r="J20" s="212"/>
      <c r="K20" s="200" t="s">
        <v>71</v>
      </c>
      <c r="L20" s="186" t="str">
        <f t="shared" si="0"/>
        <v/>
      </c>
    </row>
    <row r="21" spans="1:12" x14ac:dyDescent="0.3">
      <c r="A21" s="186"/>
      <c r="B21" s="202"/>
      <c r="C21" s="202"/>
      <c r="D21" s="204" t="s">
        <v>178</v>
      </c>
      <c r="E21" s="202"/>
      <c r="F21" s="213"/>
      <c r="G21" s="212"/>
      <c r="H21" s="202"/>
      <c r="I21" s="213"/>
      <c r="J21" s="212"/>
      <c r="K21" s="217"/>
      <c r="L21" s="186" t="str">
        <f t="shared" si="0"/>
        <v/>
      </c>
    </row>
    <row r="22" spans="1:12" x14ac:dyDescent="0.3">
      <c r="A22" s="186"/>
      <c r="B22" s="202"/>
      <c r="C22" s="202"/>
      <c r="D22" s="205" t="s">
        <v>179</v>
      </c>
      <c r="E22" s="202"/>
      <c r="F22" s="213"/>
      <c r="G22" s="212"/>
      <c r="H22" s="202"/>
      <c r="I22" s="213"/>
      <c r="J22" s="212"/>
      <c r="K22" s="203"/>
      <c r="L22" s="186" t="str">
        <f t="shared" si="0"/>
        <v/>
      </c>
    </row>
    <row r="23" spans="1:12" x14ac:dyDescent="0.3">
      <c r="A23" s="186">
        <f>A19+$A$1</f>
        <v>0.58333333333333326</v>
      </c>
      <c r="B23" s="207"/>
      <c r="C23" s="206"/>
      <c r="D23" s="205" t="s">
        <v>4</v>
      </c>
      <c r="E23" s="207"/>
      <c r="F23" s="216"/>
      <c r="G23" s="215"/>
      <c r="H23" s="207"/>
      <c r="I23" s="216"/>
      <c r="J23" s="215"/>
      <c r="K23" s="206"/>
      <c r="L23" s="186">
        <f t="shared" si="0"/>
        <v>0.58333333333333326</v>
      </c>
    </row>
    <row r="24" spans="1:12" x14ac:dyDescent="0.3">
      <c r="A24" s="186"/>
      <c r="B24" s="196"/>
      <c r="C24" s="218"/>
      <c r="D24" s="204"/>
      <c r="E24" s="196"/>
      <c r="F24" s="199"/>
      <c r="G24" s="197"/>
      <c r="H24" s="196"/>
      <c r="I24" s="199"/>
      <c r="J24" s="197"/>
      <c r="K24" s="198"/>
      <c r="L24" s="186" t="str">
        <f t="shared" si="0"/>
        <v/>
      </c>
    </row>
    <row r="25" spans="1:12" x14ac:dyDescent="0.3">
      <c r="A25" s="186"/>
      <c r="B25" s="196"/>
      <c r="C25" s="218"/>
      <c r="D25" s="208" t="s">
        <v>150</v>
      </c>
      <c r="E25" s="196"/>
      <c r="F25" s="199"/>
      <c r="G25" s="197"/>
      <c r="H25" s="196"/>
      <c r="I25" s="199"/>
      <c r="J25" s="197"/>
      <c r="K25" s="198"/>
      <c r="L25" s="186" t="str">
        <f t="shared" si="0"/>
        <v/>
      </c>
    </row>
    <row r="26" spans="1:12" x14ac:dyDescent="0.3">
      <c r="A26" s="186"/>
      <c r="B26" s="196"/>
      <c r="C26" s="198"/>
      <c r="D26" s="205" t="s">
        <v>180</v>
      </c>
      <c r="E26" s="196"/>
      <c r="F26" s="199"/>
      <c r="G26" s="197"/>
      <c r="H26" s="196"/>
      <c r="I26" s="199"/>
      <c r="J26" s="197"/>
      <c r="K26" s="198"/>
      <c r="L26" s="186" t="str">
        <f t="shared" si="0"/>
        <v/>
      </c>
    </row>
    <row r="27" spans="1:12" x14ac:dyDescent="0.3">
      <c r="A27" s="186">
        <f>A23+$A$1</f>
        <v>0.62499999999999989</v>
      </c>
      <c r="B27" s="191"/>
      <c r="C27" s="193"/>
      <c r="D27" s="205" t="s">
        <v>7</v>
      </c>
      <c r="E27" s="191"/>
      <c r="F27" s="194"/>
      <c r="G27" s="192"/>
      <c r="H27" s="199"/>
      <c r="I27" s="194"/>
      <c r="J27" s="192"/>
      <c r="K27" s="193"/>
      <c r="L27" s="186">
        <f t="shared" si="0"/>
        <v>0.62499999999999989</v>
      </c>
    </row>
    <row r="28" spans="1:12" x14ac:dyDescent="0.3">
      <c r="A28" s="186"/>
      <c r="B28" s="196"/>
      <c r="C28" s="218"/>
      <c r="D28" s="205"/>
      <c r="E28" s="196"/>
      <c r="F28" s="220"/>
      <c r="G28" s="197"/>
      <c r="H28" s="222"/>
      <c r="I28" s="223"/>
      <c r="J28" s="197"/>
      <c r="K28" s="198"/>
      <c r="L28" s="186" t="str">
        <f t="shared" si="0"/>
        <v/>
      </c>
    </row>
    <row r="29" spans="1:12" x14ac:dyDescent="0.3">
      <c r="A29" s="186"/>
      <c r="B29" s="196"/>
      <c r="C29" s="218"/>
      <c r="D29" s="211"/>
      <c r="E29" s="225"/>
      <c r="F29" s="226" t="s">
        <v>11</v>
      </c>
      <c r="G29" s="197"/>
      <c r="H29" s="228" t="s">
        <v>11</v>
      </c>
      <c r="I29" s="229" t="s">
        <v>68</v>
      </c>
      <c r="J29" s="197"/>
      <c r="K29" s="198"/>
      <c r="L29" s="186" t="str">
        <f t="shared" si="0"/>
        <v/>
      </c>
    </row>
    <row r="30" spans="1:12" x14ac:dyDescent="0.3">
      <c r="A30" s="186"/>
      <c r="B30" s="196"/>
      <c r="C30" s="198"/>
      <c r="D30" s="204"/>
      <c r="E30" s="225"/>
      <c r="F30" s="231"/>
      <c r="G30" s="260"/>
      <c r="H30" s="232"/>
      <c r="I30" s="229"/>
      <c r="J30" s="197"/>
      <c r="K30" s="198"/>
      <c r="L30" s="186" t="str">
        <f t="shared" si="0"/>
        <v/>
      </c>
    </row>
    <row r="31" spans="1:12" x14ac:dyDescent="0.3">
      <c r="A31" s="186">
        <f>A27+$A$1</f>
        <v>0.66666666666666652</v>
      </c>
      <c r="B31" s="191"/>
      <c r="C31" s="193"/>
      <c r="D31" s="208" t="s">
        <v>149</v>
      </c>
      <c r="E31" s="191"/>
      <c r="F31" s="231"/>
      <c r="G31" s="194"/>
      <c r="H31" s="232"/>
      <c r="I31" s="234"/>
      <c r="J31" s="192"/>
      <c r="K31" s="193"/>
      <c r="L31" s="186">
        <f t="shared" si="0"/>
        <v>0.66666666666666652</v>
      </c>
    </row>
    <row r="32" spans="1:12" x14ac:dyDescent="0.3">
      <c r="A32" s="186"/>
      <c r="B32" s="196"/>
      <c r="C32" s="218"/>
      <c r="D32" s="205" t="s">
        <v>181</v>
      </c>
      <c r="E32" s="196"/>
      <c r="F32" s="231"/>
      <c r="G32" s="199"/>
      <c r="H32" s="232"/>
      <c r="I32" s="234"/>
      <c r="J32" s="197"/>
      <c r="K32" s="198"/>
      <c r="L32" s="186" t="str">
        <f t="shared" si="0"/>
        <v/>
      </c>
    </row>
    <row r="33" spans="1:12" x14ac:dyDescent="0.3">
      <c r="A33" s="186"/>
      <c r="B33" s="196"/>
      <c r="C33" s="218"/>
      <c r="D33" s="205" t="s">
        <v>7</v>
      </c>
      <c r="E33" s="196"/>
      <c r="F33" s="231"/>
      <c r="G33" s="197"/>
      <c r="H33" s="232"/>
      <c r="I33" s="234"/>
      <c r="J33" s="197"/>
      <c r="K33" s="198"/>
      <c r="L33" s="186" t="str">
        <f t="shared" si="0"/>
        <v/>
      </c>
    </row>
    <row r="34" spans="1:12" x14ac:dyDescent="0.3">
      <c r="A34" s="186"/>
      <c r="B34" s="196"/>
      <c r="C34" s="198"/>
      <c r="D34" s="205"/>
      <c r="E34" s="236"/>
      <c r="F34" s="231"/>
      <c r="G34" s="221"/>
      <c r="H34" s="232"/>
      <c r="I34" s="234"/>
      <c r="J34" s="197"/>
      <c r="K34" s="198"/>
      <c r="L34" s="186" t="str">
        <f t="shared" si="0"/>
        <v/>
      </c>
    </row>
    <row r="35" spans="1:12" x14ac:dyDescent="0.3">
      <c r="A35" s="186">
        <f>A31+$A$1</f>
        <v>0.70833333333333315</v>
      </c>
      <c r="B35" s="191"/>
      <c r="C35" s="237" t="s">
        <v>143</v>
      </c>
      <c r="D35" s="211"/>
      <c r="E35" s="191"/>
      <c r="F35" s="231"/>
      <c r="G35" s="227" t="s">
        <v>68</v>
      </c>
      <c r="H35" s="232"/>
      <c r="I35" s="234"/>
      <c r="J35" s="192"/>
      <c r="K35" s="193"/>
      <c r="L35" s="186">
        <f t="shared" si="0"/>
        <v>0.70833333333333315</v>
      </c>
    </row>
    <row r="36" spans="1:12" x14ac:dyDescent="0.3">
      <c r="A36" s="186"/>
      <c r="B36" s="238" t="s">
        <v>147</v>
      </c>
      <c r="C36" s="239" t="s">
        <v>144</v>
      </c>
      <c r="D36" s="204"/>
      <c r="E36" s="196"/>
      <c r="F36" s="231"/>
      <c r="G36" s="233"/>
      <c r="H36" s="232"/>
      <c r="I36" s="234"/>
      <c r="J36" s="197"/>
      <c r="K36" s="198"/>
      <c r="L36" s="186" t="str">
        <f t="shared" si="0"/>
        <v/>
      </c>
    </row>
    <row r="37" spans="1:12" x14ac:dyDescent="0.3">
      <c r="A37" s="186"/>
      <c r="B37" s="240" t="s">
        <v>162</v>
      </c>
      <c r="C37" s="239" t="s">
        <v>107</v>
      </c>
      <c r="D37" s="208" t="s">
        <v>148</v>
      </c>
      <c r="E37" s="196"/>
      <c r="F37" s="231"/>
      <c r="G37" s="241" t="s">
        <v>176</v>
      </c>
      <c r="H37" s="232"/>
      <c r="I37" s="234"/>
      <c r="J37" s="197"/>
      <c r="K37" s="197"/>
      <c r="L37" s="186" t="str">
        <f t="shared" si="0"/>
        <v/>
      </c>
    </row>
    <row r="38" spans="1:12" x14ac:dyDescent="0.3">
      <c r="A38" s="186"/>
      <c r="B38" s="240" t="s">
        <v>5</v>
      </c>
      <c r="C38" s="242"/>
      <c r="D38" s="205" t="s">
        <v>182</v>
      </c>
      <c r="E38" s="196"/>
      <c r="F38" s="231"/>
      <c r="G38" s="243" t="s">
        <v>177</v>
      </c>
      <c r="H38" s="232"/>
      <c r="I38" s="234"/>
      <c r="J38" s="197"/>
      <c r="K38" s="197"/>
      <c r="L38" s="186" t="str">
        <f t="shared" si="0"/>
        <v/>
      </c>
    </row>
    <row r="39" spans="1:12" x14ac:dyDescent="0.3">
      <c r="A39" s="186">
        <f>A35+$A$1</f>
        <v>0.74999999999999978</v>
      </c>
      <c r="B39" s="240"/>
      <c r="C39" s="244"/>
      <c r="D39" s="205" t="s">
        <v>7</v>
      </c>
      <c r="E39" s="191"/>
      <c r="F39" s="231"/>
      <c r="G39" s="245" t="s">
        <v>166</v>
      </c>
      <c r="H39" s="232"/>
      <c r="I39" s="234"/>
      <c r="J39" s="192"/>
      <c r="K39" s="192"/>
      <c r="L39" s="186">
        <f t="shared" si="0"/>
        <v>0.74999999999999978</v>
      </c>
    </row>
    <row r="40" spans="1:12" x14ac:dyDescent="0.3">
      <c r="A40" s="186"/>
      <c r="B40" s="238"/>
      <c r="C40" s="244" t="s">
        <v>154</v>
      </c>
      <c r="D40" s="205"/>
      <c r="E40" s="196"/>
      <c r="F40" s="231"/>
      <c r="G40" s="233"/>
      <c r="H40" s="232"/>
      <c r="I40" s="234"/>
      <c r="J40" s="197"/>
      <c r="K40" s="198"/>
      <c r="L40" s="186" t="str">
        <f t="shared" si="0"/>
        <v/>
      </c>
    </row>
    <row r="41" spans="1:12" x14ac:dyDescent="0.3">
      <c r="A41" s="186"/>
      <c r="B41" s="246" t="s">
        <v>145</v>
      </c>
      <c r="C41" s="239" t="s">
        <v>146</v>
      </c>
      <c r="D41" s="211"/>
      <c r="E41" s="196"/>
      <c r="F41" s="231"/>
      <c r="G41" s="233"/>
      <c r="H41" s="232"/>
      <c r="I41" s="234"/>
      <c r="J41" s="197"/>
      <c r="K41" s="198"/>
      <c r="L41" s="186" t="str">
        <f t="shared" si="0"/>
        <v/>
      </c>
    </row>
    <row r="42" spans="1:12" x14ac:dyDescent="0.3">
      <c r="A42" s="186"/>
      <c r="B42" s="240" t="s">
        <v>183</v>
      </c>
      <c r="C42" s="239" t="s">
        <v>6</v>
      </c>
      <c r="D42" s="219"/>
      <c r="E42" s="196"/>
      <c r="F42" s="231"/>
      <c r="G42" s="233"/>
      <c r="H42" s="232"/>
      <c r="I42" s="234"/>
      <c r="J42" s="247"/>
      <c r="K42" s="198"/>
      <c r="L42" s="186" t="str">
        <f t="shared" si="0"/>
        <v/>
      </c>
    </row>
    <row r="43" spans="1:12" x14ac:dyDescent="0.3">
      <c r="A43" s="186">
        <f>A39+$A$1</f>
        <v>0.79166666666666641</v>
      </c>
      <c r="B43" s="240" t="s">
        <v>6</v>
      </c>
      <c r="C43" s="242"/>
      <c r="D43" s="224" t="s">
        <v>128</v>
      </c>
      <c r="E43" s="196"/>
      <c r="F43" s="231"/>
      <c r="G43" s="233"/>
      <c r="H43" s="232"/>
      <c r="I43" s="234"/>
      <c r="J43" s="248" t="s">
        <v>186</v>
      </c>
      <c r="K43" s="193"/>
      <c r="L43" s="186">
        <f t="shared" si="0"/>
        <v>0.79166666666666641</v>
      </c>
    </row>
    <row r="44" spans="1:12" x14ac:dyDescent="0.3">
      <c r="A44" s="186"/>
      <c r="B44" s="249"/>
      <c r="C44" s="224" t="s">
        <v>59</v>
      </c>
      <c r="D44" s="230" t="s">
        <v>66</v>
      </c>
      <c r="E44" s="209" t="s">
        <v>151</v>
      </c>
      <c r="F44" s="231"/>
      <c r="G44" s="233"/>
      <c r="H44" s="232"/>
      <c r="I44" s="234"/>
      <c r="J44" s="250" t="s">
        <v>108</v>
      </c>
      <c r="K44" s="198"/>
      <c r="L44" s="186" t="str">
        <f t="shared" si="0"/>
        <v/>
      </c>
    </row>
    <row r="45" spans="1:12" x14ac:dyDescent="0.3">
      <c r="A45" s="186"/>
      <c r="B45" s="238"/>
      <c r="C45" s="230" t="s">
        <v>66</v>
      </c>
      <c r="D45" s="230" t="s">
        <v>184</v>
      </c>
      <c r="E45" s="210" t="s">
        <v>67</v>
      </c>
      <c r="F45" s="231" t="s">
        <v>72</v>
      </c>
      <c r="G45" s="233" t="s">
        <v>72</v>
      </c>
      <c r="H45" s="232" t="s">
        <v>72</v>
      </c>
      <c r="I45" s="234" t="s">
        <v>72</v>
      </c>
      <c r="J45" s="250"/>
      <c r="K45" s="198"/>
      <c r="L45" s="186" t="str">
        <f t="shared" si="0"/>
        <v/>
      </c>
    </row>
    <row r="46" spans="1:12" x14ac:dyDescent="0.3">
      <c r="A46" s="186"/>
      <c r="B46" s="246" t="s">
        <v>141</v>
      </c>
      <c r="C46" s="230" t="s">
        <v>67</v>
      </c>
      <c r="D46" s="235" t="s">
        <v>5</v>
      </c>
      <c r="E46" s="210" t="s">
        <v>5</v>
      </c>
      <c r="F46" s="231"/>
      <c r="G46" s="233"/>
      <c r="H46" s="232"/>
      <c r="I46" s="234"/>
      <c r="J46" s="250" t="s">
        <v>7</v>
      </c>
      <c r="K46" s="198"/>
      <c r="L46" s="186" t="str">
        <f t="shared" si="0"/>
        <v/>
      </c>
    </row>
    <row r="47" spans="1:12" x14ac:dyDescent="0.3">
      <c r="A47" s="186">
        <f>A43+$A$1</f>
        <v>0.83333333333333304</v>
      </c>
      <c r="B47" s="240" t="s">
        <v>126</v>
      </c>
      <c r="C47" s="235" t="s">
        <v>5</v>
      </c>
      <c r="D47" s="224" t="s">
        <v>128</v>
      </c>
      <c r="E47" s="214"/>
      <c r="F47" s="231" t="s">
        <v>69</v>
      </c>
      <c r="G47" s="233" t="s">
        <v>69</v>
      </c>
      <c r="H47" s="232" t="s">
        <v>69</v>
      </c>
      <c r="I47" s="234" t="s">
        <v>69</v>
      </c>
      <c r="J47" s="251"/>
      <c r="K47" s="193"/>
      <c r="L47" s="186">
        <f t="shared" si="0"/>
        <v>0.83333333333333304</v>
      </c>
    </row>
    <row r="48" spans="1:12" x14ac:dyDescent="0.3">
      <c r="A48" s="186"/>
      <c r="B48" s="205" t="s">
        <v>7</v>
      </c>
      <c r="D48" s="230" t="s">
        <v>66</v>
      </c>
      <c r="E48" s="196"/>
      <c r="F48" s="231" t="s">
        <v>110</v>
      </c>
      <c r="G48" s="233" t="s">
        <v>110</v>
      </c>
      <c r="H48" s="232" t="s">
        <v>110</v>
      </c>
      <c r="I48" s="234" t="s">
        <v>110</v>
      </c>
      <c r="J48" s="197"/>
      <c r="K48" s="198"/>
      <c r="L48" s="186" t="str">
        <f t="shared" si="0"/>
        <v/>
      </c>
    </row>
    <row r="49" spans="1:13" x14ac:dyDescent="0.3">
      <c r="A49" s="186"/>
      <c r="B49" s="205"/>
      <c r="D49" s="230" t="s">
        <v>185</v>
      </c>
      <c r="E49" s="196"/>
      <c r="F49" s="231" t="s">
        <v>70</v>
      </c>
      <c r="G49" s="233" t="s">
        <v>70</v>
      </c>
      <c r="H49" s="232" t="s">
        <v>70</v>
      </c>
      <c r="I49" s="234" t="s">
        <v>70</v>
      </c>
      <c r="J49" s="197"/>
      <c r="K49" s="198"/>
      <c r="L49" s="186" t="str">
        <f t="shared" si="0"/>
        <v/>
      </c>
    </row>
    <row r="50" spans="1:13" x14ac:dyDescent="0.3">
      <c r="A50" s="186"/>
      <c r="B50" s="249"/>
      <c r="C50" s="198"/>
      <c r="D50" s="235" t="s">
        <v>5</v>
      </c>
      <c r="E50" s="196"/>
      <c r="F50" s="231" t="s">
        <v>71</v>
      </c>
      <c r="G50" s="233" t="s">
        <v>71</v>
      </c>
      <c r="H50" s="232" t="s">
        <v>71</v>
      </c>
      <c r="I50" s="234" t="s">
        <v>71</v>
      </c>
      <c r="J50" s="197"/>
      <c r="K50" s="198"/>
      <c r="L50" s="186" t="str">
        <f t="shared" si="0"/>
        <v/>
      </c>
    </row>
    <row r="51" spans="1:13" x14ac:dyDescent="0.3">
      <c r="A51" s="186">
        <f>A47+$A$1</f>
        <v>0.87499999999999967</v>
      </c>
      <c r="B51" s="238"/>
      <c r="C51" s="193"/>
      <c r="D51" s="193"/>
      <c r="E51" s="191"/>
      <c r="F51" s="252"/>
      <c r="G51" s="253"/>
      <c r="H51" s="254"/>
      <c r="I51" s="255"/>
      <c r="J51" s="192"/>
      <c r="K51" s="193"/>
      <c r="L51" s="186">
        <f t="shared" si="0"/>
        <v>0.87499999999999967</v>
      </c>
    </row>
    <row r="52" spans="1:13" x14ac:dyDescent="0.3">
      <c r="A52" s="186"/>
      <c r="B52" s="246" t="s">
        <v>123</v>
      </c>
      <c r="C52" s="198"/>
      <c r="D52" s="196"/>
      <c r="E52" s="196"/>
      <c r="F52" s="199"/>
      <c r="G52" s="197"/>
      <c r="H52" s="196"/>
      <c r="I52" s="199"/>
      <c r="J52" s="197"/>
      <c r="K52" s="198"/>
      <c r="L52" s="186" t="str">
        <f t="shared" si="0"/>
        <v/>
      </c>
    </row>
    <row r="53" spans="1:13" x14ac:dyDescent="0.3">
      <c r="A53" s="186"/>
      <c r="B53" s="240" t="s">
        <v>127</v>
      </c>
      <c r="C53" s="198"/>
      <c r="D53" s="196"/>
      <c r="E53" s="196"/>
      <c r="F53" s="199"/>
      <c r="G53" s="197"/>
      <c r="H53" s="196"/>
      <c r="I53" s="199"/>
      <c r="J53" s="197"/>
      <c r="K53" s="198"/>
      <c r="L53" s="186" t="str">
        <f t="shared" si="0"/>
        <v/>
      </c>
    </row>
    <row r="54" spans="1:13" x14ac:dyDescent="0.3">
      <c r="A54" s="186"/>
      <c r="B54" s="240" t="s">
        <v>7</v>
      </c>
      <c r="C54" s="198"/>
      <c r="D54" s="196"/>
      <c r="E54" s="196"/>
      <c r="F54" s="199"/>
      <c r="G54" s="197"/>
      <c r="H54" s="196"/>
      <c r="I54" s="199"/>
      <c r="J54" s="197"/>
      <c r="K54" s="198"/>
      <c r="L54" s="186" t="str">
        <f t="shared" si="0"/>
        <v/>
      </c>
    </row>
    <row r="55" spans="1:13" x14ac:dyDescent="0.3">
      <c r="A55" s="186">
        <f>A51+$A$1</f>
        <v>0.9166666666666663</v>
      </c>
      <c r="B55" s="240"/>
      <c r="C55" s="193"/>
      <c r="D55" s="191"/>
      <c r="E55" s="191"/>
      <c r="F55" s="194"/>
      <c r="G55" s="192"/>
      <c r="H55" s="191"/>
      <c r="I55" s="194"/>
      <c r="J55" s="192"/>
      <c r="K55" s="193"/>
      <c r="L55" s="186">
        <f t="shared" si="0"/>
        <v>0.9166666666666663</v>
      </c>
    </row>
    <row r="56" spans="1:13" x14ac:dyDescent="0.3">
      <c r="A56" s="186"/>
      <c r="B56" s="249"/>
      <c r="C56" s="198"/>
      <c r="D56" s="196"/>
      <c r="E56" s="196"/>
      <c r="F56" s="199"/>
      <c r="G56" s="197"/>
      <c r="H56" s="196"/>
      <c r="I56" s="199"/>
      <c r="J56" s="197"/>
      <c r="K56" s="198"/>
      <c r="L56" s="186" t="str">
        <f t="shared" si="0"/>
        <v/>
      </c>
    </row>
    <row r="57" spans="1:13" ht="14.4" thickBot="1" x14ac:dyDescent="0.35">
      <c r="A57" s="186"/>
      <c r="B57" s="256"/>
      <c r="C57" s="258"/>
      <c r="D57" s="256"/>
      <c r="E57" s="256"/>
      <c r="F57" s="259"/>
      <c r="G57" s="257"/>
      <c r="H57" s="256"/>
      <c r="I57" s="259"/>
      <c r="J57" s="257"/>
      <c r="K57" s="258"/>
      <c r="L57" s="186" t="str">
        <f t="shared" si="0"/>
        <v/>
      </c>
    </row>
    <row r="58" spans="1:13" x14ac:dyDescent="0.3">
      <c r="E58" s="184"/>
      <c r="F58" s="184"/>
      <c r="G58" s="184"/>
      <c r="H58" s="184"/>
      <c r="I58" s="184"/>
      <c r="J58" s="184"/>
      <c r="K58" s="184"/>
      <c r="M58" s="184"/>
    </row>
    <row r="59" spans="1:13" x14ac:dyDescent="0.3">
      <c r="B59" s="184" t="s">
        <v>153</v>
      </c>
      <c r="E59" s="184"/>
      <c r="F59" s="184"/>
      <c r="G59" s="184"/>
      <c r="H59" s="184"/>
      <c r="I59" s="184"/>
      <c r="J59" s="184"/>
      <c r="K59" s="184"/>
      <c r="M59" s="184"/>
    </row>
    <row r="60" spans="1:13" x14ac:dyDescent="0.3">
      <c r="E60" s="184"/>
      <c r="F60" s="184"/>
      <c r="G60" s="184"/>
      <c r="H60" s="184"/>
      <c r="I60" s="184"/>
      <c r="J60" s="184"/>
      <c r="K60" s="184"/>
      <c r="M60" s="184"/>
    </row>
    <row r="61" spans="1:13" x14ac:dyDescent="0.3">
      <c r="E61" s="184"/>
      <c r="F61" s="184"/>
      <c r="G61" s="184"/>
      <c r="H61" s="184"/>
      <c r="I61" s="184"/>
      <c r="J61" s="184"/>
      <c r="K61" s="184"/>
      <c r="M61" s="184"/>
    </row>
    <row r="62" spans="1:13" x14ac:dyDescent="0.3">
      <c r="E62" s="184"/>
      <c r="F62" s="184"/>
      <c r="G62" s="184"/>
      <c r="H62" s="184"/>
      <c r="I62" s="184"/>
      <c r="J62" s="184"/>
      <c r="K62" s="184"/>
      <c r="M62" s="184"/>
    </row>
    <row r="63" spans="1:13" x14ac:dyDescent="0.3">
      <c r="E63" s="184"/>
      <c r="F63" s="184"/>
      <c r="G63" s="184"/>
      <c r="H63" s="184"/>
      <c r="I63" s="184"/>
      <c r="J63" s="184"/>
      <c r="K63" s="184"/>
      <c r="M63" s="184"/>
    </row>
    <row r="64" spans="1:13" x14ac:dyDescent="0.3">
      <c r="E64" s="184"/>
      <c r="F64" s="184"/>
      <c r="G64" s="184"/>
      <c r="H64" s="184"/>
      <c r="I64" s="184"/>
      <c r="J64" s="184"/>
      <c r="K64" s="184"/>
      <c r="M64" s="184"/>
    </row>
    <row r="65" spans="5:13" x14ac:dyDescent="0.3">
      <c r="E65" s="184"/>
      <c r="F65" s="184"/>
      <c r="G65" s="184"/>
      <c r="H65" s="184"/>
      <c r="I65" s="184"/>
      <c r="J65" s="184"/>
      <c r="K65" s="184"/>
      <c r="M65" s="184"/>
    </row>
    <row r="66" spans="5:13" x14ac:dyDescent="0.3">
      <c r="E66" s="184"/>
      <c r="F66" s="184"/>
      <c r="G66" s="184"/>
      <c r="H66" s="184"/>
      <c r="I66" s="184"/>
      <c r="J66" s="184"/>
      <c r="K66" s="184"/>
      <c r="M66" s="184"/>
    </row>
  </sheetData>
  <mergeCells count="2">
    <mergeCell ref="E1:G1"/>
    <mergeCell ref="H1:J1"/>
  </mergeCells>
  <pageMargins left="0.7" right="0.7" top="0.75" bottom="0.75" header="0.3" footer="0.3"/>
  <pageSetup paperSize="9" scale="6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baseColWidth="10" defaultColWidth="10.5546875" defaultRowHeight="12.75" customHeight="1" x14ac:dyDescent="0.25"/>
  <cols>
    <col min="1" max="5" width="11.44140625" style="1" customWidth="1"/>
    <col min="6" max="16384" width="10.5546875" style="1"/>
  </cols>
  <sheetData>
    <row r="1" spans="1:5" ht="14.1" customHeight="1" x14ac:dyDescent="0.25">
      <c r="A1" s="3" t="s">
        <v>18</v>
      </c>
      <c r="B1" s="2"/>
      <c r="C1" s="2"/>
      <c r="D1" s="2"/>
      <c r="E1" s="2"/>
    </row>
    <row r="2" spans="1:5" ht="14.1" customHeight="1" x14ac:dyDescent="0.25">
      <c r="A2" s="3" t="s">
        <v>19</v>
      </c>
      <c r="B2" s="2"/>
      <c r="C2" s="2"/>
      <c r="D2" s="2"/>
      <c r="E2" s="2"/>
    </row>
    <row r="3" spans="1:5" ht="14.1" customHeight="1" x14ac:dyDescent="0.25">
      <c r="A3" s="3" t="s">
        <v>20</v>
      </c>
      <c r="B3" s="2"/>
      <c r="C3" s="2"/>
      <c r="D3" s="2"/>
      <c r="E3" s="2"/>
    </row>
    <row r="4" spans="1:5" ht="14.1" customHeight="1" x14ac:dyDescent="0.25">
      <c r="A4" s="3" t="s">
        <v>21</v>
      </c>
      <c r="B4" s="2"/>
      <c r="C4" s="2"/>
      <c r="D4" s="2"/>
      <c r="E4" s="2"/>
    </row>
    <row r="5" spans="1:5" ht="14.1" customHeight="1" x14ac:dyDescent="0.25">
      <c r="A5" s="2"/>
      <c r="B5" s="2"/>
      <c r="C5" s="2"/>
      <c r="D5" s="2"/>
      <c r="E5" s="2"/>
    </row>
    <row r="6" spans="1:5" ht="14.1" customHeight="1" x14ac:dyDescent="0.25">
      <c r="A6" s="2"/>
      <c r="B6" s="2"/>
      <c r="C6" s="2"/>
      <c r="D6" s="2"/>
      <c r="E6" s="2"/>
    </row>
    <row r="7" spans="1:5" ht="14.1" customHeight="1" x14ac:dyDescent="0.25">
      <c r="A7" s="2"/>
      <c r="B7" s="2"/>
      <c r="C7" s="2"/>
      <c r="D7" s="2"/>
      <c r="E7" s="2"/>
    </row>
    <row r="8" spans="1:5" ht="14.1" customHeight="1" x14ac:dyDescent="0.25">
      <c r="A8" s="2"/>
      <c r="B8" s="2"/>
      <c r="C8" s="2"/>
      <c r="D8" s="2"/>
      <c r="E8" s="2"/>
    </row>
    <row r="9" spans="1:5" ht="14.1" customHeight="1" x14ac:dyDescent="0.25">
      <c r="A9" s="2"/>
      <c r="B9" s="2"/>
      <c r="C9" s="2"/>
      <c r="D9" s="2"/>
      <c r="E9" s="2"/>
    </row>
    <row r="10" spans="1:5" ht="14.1" customHeight="1" x14ac:dyDescent="0.25">
      <c r="A10" s="2"/>
      <c r="B10" s="2"/>
      <c r="C10" s="2"/>
      <c r="D10" s="2"/>
      <c r="E10" s="2"/>
    </row>
  </sheetData>
  <phoneticPr fontId="0" type="noConversion"/>
  <pageMargins left="0.78740155696868896" right="0.78740155696868896" top="0.98425197601318359" bottom="0.98425197601318359" header="0.4921259880065918" footer="0.4921259880065918"/>
  <pageSetup paperSize="0" orientation="portrait" horizontalDpi="0" verticalDpi="2048"/>
  <headerFooter alignWithMargins="0">
    <oddFooter>&amp;C&amp;"Helvetica,Regular"&amp;12&amp;K000000&amp;P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0A93A3835BD14CA9F96CB30130A204" ma:contentTypeVersion="10" ma:contentTypeDescription="Create a new document." ma:contentTypeScope="" ma:versionID="6894509502fc95d6471e7dac616af376">
  <xsd:schema xmlns:xsd="http://www.w3.org/2001/XMLSchema" xmlns:xs="http://www.w3.org/2001/XMLSchema" xmlns:p="http://schemas.microsoft.com/office/2006/metadata/properties" xmlns:ns3="53ec77b8-3415-42eb-b146-f0041778c1fa" targetNamespace="http://schemas.microsoft.com/office/2006/metadata/properties" ma:root="true" ma:fieldsID="3a3d8ae4a85cbfdcf9bc426d5e9b1aab" ns3:_="">
    <xsd:import namespace="53ec77b8-3415-42eb-b146-f0041778c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c77b8-3415-42eb-b146-f0041778c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yracuseOfficeCustomData>{"createMode":"plain_doc","forceRefresh":"0"}</SyracuseOfficeCustomDat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A45A28-6DDA-4505-85C9-F3B7FF3538C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3ec77b8-3415-42eb-b146-f0041778c1f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6AA6D5-9DA8-4E52-AC83-172C0D73E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c77b8-3415-42eb-b146-f0041778c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757581-CEE1-423C-A262-0F984CF083B9}">
  <ds:schemaRefs/>
</ds:datastoreItem>
</file>

<file path=customXml/itemProps4.xml><?xml version="1.0" encoding="utf-8"?>
<ds:datastoreItem xmlns:ds="http://schemas.openxmlformats.org/officeDocument/2006/customXml" ds:itemID="{92C46C3D-86D1-4502-B632-DD83110D2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Version Finale 2025</vt:lpstr>
      <vt:lpstr>Version Finale 2023</vt:lpstr>
      <vt:lpstr>Planning2526</vt:lpstr>
      <vt:lpstr>Feuil1</vt:lpstr>
      <vt:lpstr>'Version Finale 2023'!Zone_d_impression</vt:lpstr>
      <vt:lpstr>'Version Finale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Donadille</dc:creator>
  <cp:lastModifiedBy>Mila Warscotte</cp:lastModifiedBy>
  <cp:lastPrinted>2024-07-03T10:44:22Z</cp:lastPrinted>
  <dcterms:created xsi:type="dcterms:W3CDTF">2019-07-03T12:39:56Z</dcterms:created>
  <dcterms:modified xsi:type="dcterms:W3CDTF">2025-07-14T21:03:11Z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0x010100250A93A3835BD14CA9F96CB30130A204</vt:lpwstr>
  </property>
  <property fmtid="{D5CDD505-2E9C-101B-9397-08002B2CF9AE}" pid="5" name="MSIP_Label_2e9a4386-74b9-4603-ae20-950a659f9b6e_Enabled">
    <vt:lpwstr>true</vt:lpwstr>
  </property>
  <property fmtid="{D5CDD505-2E9C-101B-9397-08002B2CF9AE}" pid="6" name="MSIP_Label_2e9a4386-74b9-4603-ae20-950a659f9b6e_SetDate">
    <vt:lpwstr>2025-06-12T06:39:29Z</vt:lpwstr>
  </property>
  <property fmtid="{D5CDD505-2E9C-101B-9397-08002B2CF9AE}" pid="7" name="MSIP_Label_2e9a4386-74b9-4603-ae20-950a659f9b6e_Method">
    <vt:lpwstr>Standard</vt:lpwstr>
  </property>
  <property fmtid="{D5CDD505-2E9C-101B-9397-08002B2CF9AE}" pid="8" name="MSIP_Label_2e9a4386-74b9-4603-ae20-950a659f9b6e_Name">
    <vt:lpwstr>Internal Use Only</vt:lpwstr>
  </property>
  <property fmtid="{D5CDD505-2E9C-101B-9397-08002B2CF9AE}" pid="9" name="MSIP_Label_2e9a4386-74b9-4603-ae20-950a659f9b6e_SiteId">
    <vt:lpwstr>c7d1a8f7-0546-4a0c-8cf5-3ddaebf97d51</vt:lpwstr>
  </property>
  <property fmtid="{D5CDD505-2E9C-101B-9397-08002B2CF9AE}" pid="10" name="MSIP_Label_2e9a4386-74b9-4603-ae20-950a659f9b6e_ActionId">
    <vt:lpwstr>a304d205-ca46-4dc0-a8f0-eaa330b9e593</vt:lpwstr>
  </property>
  <property fmtid="{D5CDD505-2E9C-101B-9397-08002B2CF9AE}" pid="11" name="MSIP_Label_2e9a4386-74b9-4603-ae20-950a659f9b6e_ContentBits">
    <vt:lpwstr>0</vt:lpwstr>
  </property>
  <property fmtid="{D5CDD505-2E9C-101B-9397-08002B2CF9AE}" pid="12" name="MSIP_Label_2e9a4386-74b9-4603-ae20-950a659f9b6e_Tag">
    <vt:lpwstr>10, 3, 0, 1</vt:lpwstr>
  </property>
</Properties>
</file>